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190" windowHeight="9315" firstSheet="1" activeTab="3"/>
  </bookViews>
  <sheets>
    <sheet name="ScratchPad" sheetId="1" state="hidden" r:id="rId1"/>
    <sheet name="Cover Page" sheetId="2" r:id="rId2"/>
    <sheet name="Setup Page" sheetId="3" r:id="rId3"/>
    <sheet name="1994 - Average Day" sheetId="4" r:id="rId4"/>
  </sheets>
  <externalReferences>
    <externalReference r:id="rId7"/>
    <externalReference r:id="rId8"/>
  </externalReferences>
  <definedNames>
    <definedName name="_xlfn.BAHTTEXT" hidden="1">#NAME?</definedName>
    <definedName name="DynamicVersionNumber">'ScratchPad'!$H$11</definedName>
    <definedName name="PercentOS">'[2]Parameters'!$E$22</definedName>
    <definedName name="PercentUS">'[2]Parameters'!$E$24</definedName>
    <definedName name="_xlnm.Print_Area" localSheetId="3">'1994 - Average Day'!$A$1:$CT$42</definedName>
    <definedName name="_xlnm.Print_Area" localSheetId="1">'Cover Page'!$A$1:$K$77</definedName>
    <definedName name="ReleaseVersionNumber">'ScratchPad'!$H$9</definedName>
    <definedName name="rngAllHoursSummary">'ScratchPad'!$L$52:$M$67</definedName>
    <definedName name="rngAllSheetNames">'ScratchPad'!$AN$1:$AN$4</definedName>
    <definedName name="rngAvgSched">'1994 - Average Day'!$C$9:$CT$42</definedName>
    <definedName name="rngColorCodes">'ScratchPad'!$C$52:$C$66</definedName>
    <definedName name="rngDebug">'ScratchPad'!$H$5</definedName>
    <definedName name="rngDefaultColors">'Setup Page'!$BE$9:$BG$13</definedName>
    <definedName name="rngDefaultDesc">'Setup Page'!$BI$2:$BI$16</definedName>
    <definedName name="rngDefaultLabels">'Setup Page'!$BE$2:$BG$6</definedName>
    <definedName name="rngDisplaySummaryType">'Setup Page'!$BA$1:$BA$2</definedName>
    <definedName name="rngDisplayType">'ScratchPad'!$H$3</definedName>
    <definedName name="rngEarliestStart">'[1]ScratchPad'!$C$28</definedName>
    <definedName name="rngFontColor">'ScratchPad'!$D$52:$D$66</definedName>
    <definedName name="rngInputSettings">'ScratchPad'!$B$52:$F$66</definedName>
    <definedName name="rngInteriorColors">'Setup Page'!$BD$20:$BE$75</definedName>
    <definedName name="rngLabels">'ScratchPad'!$E$52:$E$66</definedName>
    <definedName name="rngSummary">'ScratchPad'!$B$16:$R$49</definedName>
    <definedName name="TimeSliceInterval">'ScratchPad'!$H$13</definedName>
    <definedName name="VersionNumber">'ScratchPad'!$H$7</definedName>
  </definedNames>
  <calcPr fullCalcOnLoad="1"/>
</workbook>
</file>

<file path=xl/comments2.xml><?xml version="1.0" encoding="utf-8"?>
<comments xmlns="http://schemas.openxmlformats.org/spreadsheetml/2006/main">
  <authors>
    <author>pattonre</author>
  </authors>
  <commentList>
    <comment ref="M5" authorId="0">
      <text>
        <r>
          <rPr>
            <b/>
            <sz val="8"/>
            <rFont val="Tahoma"/>
            <family val="2"/>
          </rPr>
          <t>The start of a one (1) hour time slice</t>
        </r>
      </text>
    </comment>
    <comment ref="O5" authorId="0">
      <text>
        <r>
          <rPr>
            <b/>
            <sz val="8"/>
            <rFont val="Tahoma"/>
            <family val="2"/>
          </rPr>
          <t>The end of a one (1) hour time slice</t>
        </r>
      </text>
    </comment>
    <comment ref="M7" authorId="0">
      <text>
        <r>
          <rPr>
            <b/>
            <sz val="8"/>
            <rFont val="Tahoma"/>
            <family val="2"/>
          </rPr>
          <t>The end of a 15 minute schedule time slice</t>
        </r>
      </text>
    </comment>
    <comment ref="M8" authorId="0">
      <text>
        <r>
          <rPr>
            <b/>
            <sz val="8"/>
            <rFont val="Tahoma"/>
            <family val="2"/>
          </rPr>
          <t>The start of a 15 minute schedule time slice</t>
        </r>
      </text>
    </comment>
  </commentList>
</comments>
</file>

<file path=xl/sharedStrings.xml><?xml version="1.0" encoding="utf-8"?>
<sst xmlns="http://schemas.openxmlformats.org/spreadsheetml/2006/main" count="344" uniqueCount="256">
  <si>
    <t xml:space="preserve">UNIT NAME: </t>
  </si>
  <si>
    <t>SUPERVISOR'S NAME:</t>
  </si>
  <si>
    <t>TOTAL HOURS</t>
  </si>
  <si>
    <t>CLERKS</t>
  </si>
  <si>
    <t>TIME SLICE SUMMARY</t>
  </si>
  <si>
    <t>LDC 45 - WINDOWS OPERATIONS</t>
  </si>
  <si>
    <t>LUNCH - L</t>
  </si>
  <si>
    <t>BREAK - BK</t>
  </si>
  <si>
    <t>LDC 41 CSBCS - 41C</t>
  </si>
  <si>
    <t>LDC 41 DBCS - 41D</t>
  </si>
  <si>
    <t>LDC 42 MECHANIZED</t>
  </si>
  <si>
    <t>LDC 44 BOX</t>
  </si>
  <si>
    <t>LDC 46 VENDING</t>
  </si>
  <si>
    <t>LDC 48 OTHER</t>
  </si>
  <si>
    <t>Logic check line for determining if a column is used in the scheduler range</t>
  </si>
  <si>
    <t>TOTAL</t>
  </si>
  <si>
    <t>MAKE NO CHANGES</t>
  </si>
  <si>
    <t>DECIMAL</t>
  </si>
  <si>
    <t>Final -</t>
  </si>
  <si>
    <t>HOURS</t>
  </si>
  <si>
    <t>LDC</t>
  </si>
  <si>
    <t>BK</t>
  </si>
  <si>
    <t>Final</t>
  </si>
  <si>
    <t>AWPS</t>
  </si>
  <si>
    <t>AVERAGE DAY LDC SUMMARY (HRS)</t>
  </si>
  <si>
    <t>% Total</t>
  </si>
  <si>
    <t>ADJ</t>
  </si>
  <si>
    <t>Earned</t>
  </si>
  <si>
    <t>Diff</t>
  </si>
  <si>
    <t>LDC 41 COMBINED (41C + 41D)</t>
  </si>
  <si>
    <t>LDC 43 DISTRIBUTION</t>
  </si>
  <si>
    <t>NOT USED 1</t>
  </si>
  <si>
    <t>NOT USED 2</t>
  </si>
  <si>
    <t>MINUS45 &amp; LUNCH &amp; BREAKS</t>
  </si>
  <si>
    <t>ADJUSTED TOTAL</t>
  </si>
  <si>
    <t>EarliestStartTime var</t>
  </si>
  <si>
    <t>VOLATILE DATA AND PROGRAMMER'S WORKING AREA</t>
  </si>
  <si>
    <t>DO NOT CHANGE OR EDIT ANYTHING ON THIS SHEET</t>
  </si>
  <si>
    <t>THE BULK OF THE VBA CODE DEPENDS UPON THESE VARIABLES</t>
  </si>
  <si>
    <t>Selection.Interior.ColorIndex = 19</t>
  </si>
  <si>
    <r>
      <t xml:space="preserve">Boolean … </t>
    </r>
    <r>
      <rPr>
        <sz val="10.5"/>
        <color indexed="12"/>
        <rFont val="Arial"/>
        <family val="2"/>
      </rPr>
      <t>TRUE</t>
    </r>
    <r>
      <rPr>
        <sz val="10"/>
        <rFont val="Arial"/>
        <family val="0"/>
      </rPr>
      <t xml:space="preserve">=DebugON and </t>
    </r>
    <r>
      <rPr>
        <sz val="10"/>
        <color indexed="10"/>
        <rFont val="Arial"/>
        <family val="2"/>
      </rPr>
      <t>FALSE</t>
    </r>
    <r>
      <rPr>
        <sz val="10"/>
        <rFont val="Arial"/>
        <family val="0"/>
      </rPr>
      <t>=DebugOFF</t>
    </r>
  </si>
  <si>
    <t>VersionNumber</t>
  </si>
  <si>
    <t>Version :</t>
  </si>
  <si>
    <t>&lt;= ReleaseVersionNumber</t>
  </si>
  <si>
    <t>DynamicVersionNumber</t>
  </si>
  <si>
    <t>43L</t>
  </si>
  <si>
    <t>L</t>
  </si>
  <si>
    <t>43F</t>
  </si>
  <si>
    <t>43P</t>
  </si>
  <si>
    <t>43A</t>
  </si>
  <si>
    <t>41C</t>
  </si>
  <si>
    <t>41D</t>
  </si>
  <si>
    <t>There are 14 sched codes</t>
  </si>
  <si>
    <t>Font</t>
  </si>
  <si>
    <t>Color</t>
  </si>
  <si>
    <t>Sub</t>
  </si>
  <si>
    <t>FILL</t>
  </si>
  <si>
    <t>FONT</t>
  </si>
  <si>
    <t>Index</t>
  </si>
  <si>
    <t>Window 45</t>
  </si>
  <si>
    <t>GREEN</t>
  </si>
  <si>
    <t>WHITE</t>
  </si>
  <si>
    <t>Lunch</t>
  </si>
  <si>
    <t>RED</t>
  </si>
  <si>
    <t>CSBCS LDC 41</t>
  </si>
  <si>
    <t>ORANGE</t>
  </si>
  <si>
    <t>DBCS LDC 41</t>
  </si>
  <si>
    <t>GOLD</t>
  </si>
  <si>
    <t>BLACK</t>
  </si>
  <si>
    <t>MECH LDC 42</t>
  </si>
  <si>
    <t>50% GRAY</t>
  </si>
  <si>
    <t>40% GRAY</t>
  </si>
  <si>
    <t>Vending LDC 46</t>
  </si>
  <si>
    <t>BRIGHT GRN</t>
  </si>
  <si>
    <t>LR GREEN</t>
  </si>
  <si>
    <t>Letters LDC 43</t>
  </si>
  <si>
    <t>BLUE</t>
  </si>
  <si>
    <t>Flats LDC 43</t>
  </si>
  <si>
    <t>LT BLUE</t>
  </si>
  <si>
    <t>Parcels LDC 43</t>
  </si>
  <si>
    <t>SKY BLUE</t>
  </si>
  <si>
    <t>Box LDC 44</t>
  </si>
  <si>
    <t>PALE BLUE</t>
  </si>
  <si>
    <t>BREAK</t>
  </si>
  <si>
    <t>B</t>
  </si>
  <si>
    <t>25% GRAY</t>
  </si>
  <si>
    <t>Allied LDC 43</t>
  </si>
  <si>
    <t>LT TURQ</t>
  </si>
  <si>
    <t>Other LDC 48</t>
  </si>
  <si>
    <t>BRIGHT GREEN</t>
  </si>
  <si>
    <t>YELLOW</t>
  </si>
  <si>
    <t>PINK</t>
  </si>
  <si>
    <t>rngSummary</t>
  </si>
  <si>
    <t>col1</t>
  </si>
  <si>
    <t>col2</t>
  </si>
  <si>
    <t>col3</t>
  </si>
  <si>
    <t>col4</t>
  </si>
  <si>
    <t>row1</t>
  </si>
  <si>
    <t>row2</t>
  </si>
  <si>
    <t>row3</t>
  </si>
  <si>
    <t>row4</t>
  </si>
  <si>
    <t>row5</t>
  </si>
  <si>
    <t>row6</t>
  </si>
  <si>
    <t>row7</t>
  </si>
  <si>
    <t>row8</t>
  </si>
  <si>
    <t>row9</t>
  </si>
  <si>
    <t>row10</t>
  </si>
  <si>
    <t>FontColor</t>
  </si>
  <si>
    <t>Available Paint Color Combinations</t>
  </si>
  <si>
    <t>Current Loaded Color Palette</t>
  </si>
  <si>
    <t>45</t>
  </si>
  <si>
    <t>46</t>
  </si>
  <si>
    <t>48</t>
  </si>
  <si>
    <t>42</t>
  </si>
  <si>
    <t>Button</t>
  </si>
  <si>
    <t>Label</t>
  </si>
  <si>
    <t>ColorCode</t>
  </si>
  <si>
    <t xml:space="preserve">    WhiteFont = 2</t>
  </si>
  <si>
    <t xml:space="preserve">    BlackFont = 1</t>
  </si>
  <si>
    <t>Default Labels</t>
  </si>
  <si>
    <t>Default MyColorCode</t>
  </si>
  <si>
    <t>NA</t>
  </si>
  <si>
    <t>Desc</t>
  </si>
  <si>
    <t>Column 5 will be the Button Label</t>
  </si>
  <si>
    <t>Column 4 will be the Painted Code</t>
  </si>
  <si>
    <t>Column 3 will be the Font Color</t>
  </si>
  <si>
    <t>Column 2 will be the Fill Color</t>
  </si>
  <si>
    <t>Column 1 will be the Button Number</t>
  </si>
  <si>
    <t>MyButtons will be an array of 15 by 4</t>
  </si>
  <si>
    <t>WINDOW 45</t>
  </si>
  <si>
    <t>LUNCH</t>
  </si>
  <si>
    <t>TimeSliceInterval</t>
  </si>
  <si>
    <t>not used</t>
  </si>
  <si>
    <t>AFTER CUSTOMIZATION, YOU CAN BEGIN USING THE SCHEDULER.</t>
  </si>
  <si>
    <t>INSTRUCTIONS</t>
  </si>
  <si>
    <t xml:space="preserve">THE LABEL ON THE BUTTON - </t>
  </si>
  <si>
    <t>THIS CODE CAN BE NO LONGER THAN 3 CHARACTERS.</t>
  </si>
  <si>
    <t>THERE ARE 56 COLOR CODE COMBINATIONS AVAILABLE</t>
  </si>
  <si>
    <t>NEXT YOU WILL NEED TO ENTER A SHORT DESCRIPTION THAT WILL BE USED FOR THE BUTTON LABEL.</t>
  </si>
  <si>
    <t>YOU ARE NOW READY TO USE THE SCHEDULER</t>
  </si>
  <si>
    <t>ON THE 1994 WORKSHEET, YOU WILL NEED TO ENTER THE EARLIEST START TIME</t>
  </si>
  <si>
    <t>THIS "EARLIEST START TIME" IS DETERMINED BY THE EARLIEST TIME ONE OF YOUR EMPLOYEES REPORTS TO WORK.</t>
  </si>
  <si>
    <r>
      <t xml:space="preserve">USE THE TIME FORMAT OF - </t>
    </r>
    <r>
      <rPr>
        <b/>
        <sz val="10"/>
        <color indexed="10"/>
        <rFont val="Arial"/>
        <family val="2"/>
      </rPr>
      <t>hh:mm</t>
    </r>
    <r>
      <rPr>
        <sz val="10"/>
        <rFont val="Arial"/>
        <family val="0"/>
      </rPr>
      <t xml:space="preserve"> - WHEN ENTERING THE EARLIEST START TIME.</t>
    </r>
  </si>
  <si>
    <t>ALL OTHER LOCATIONS ARE PROTECTED (LOCKED)</t>
  </si>
  <si>
    <t>ON THE SETUP SHEET, YOU WILL SEE AN EDITABLE 3 x 5 GRID FOR ENTERING THE CODES THAT WILL BE PAINTED</t>
  </si>
  <si>
    <t>AND A CORRESPONDING 3 X 5 GRID FOR ENTERING THE COLOR COMBINATION CODE FOR THE BACKGROUND AND FONT COLORS</t>
  </si>
  <si>
    <r>
      <t xml:space="preserve">OR PRESS THE KEY COMBINATION </t>
    </r>
    <r>
      <rPr>
        <b/>
        <sz val="10"/>
        <color indexed="12"/>
        <rFont val="Arial"/>
        <family val="2"/>
      </rPr>
      <t>CONTROL-SHIFT-S</t>
    </r>
  </si>
  <si>
    <t>WITH THE SCHEDULE PANEL VISIBLE, SIMPLE SELECT THE TIMESLICES (WORKSHEET CELLS) THAT YOU WISH TO SCHEDULE</t>
  </si>
  <si>
    <t>YOU CAN ONLY PAINT IN THE RANGE OF - C9:CT42 ON THE 1994 WORKSHEET</t>
  </si>
  <si>
    <t>THE PAINT TOOL WILL NOT FUNCTION IF ANY CELLS ARE SELECTED OUTSIDE OF THIS RANGE.</t>
  </si>
  <si>
    <t>A COUPLE OF SPECIFICS ABOUT THE BUTTONS</t>
  </si>
  <si>
    <r>
      <t xml:space="preserve">IF A BUTTON IS NOT GOING TO BE USED, ENTER THE CODE </t>
    </r>
    <r>
      <rPr>
        <b/>
        <sz val="10"/>
        <color indexed="10"/>
        <rFont val="Arial"/>
        <family val="2"/>
      </rPr>
      <t>NA</t>
    </r>
  </si>
  <si>
    <t>LUNCH TIME NEEDS TO BE EXCLUDED FROM THE TOTAL HOURS CALCULATION</t>
  </si>
  <si>
    <t>ANY OTHER CODE USE FOR LUNCH TIMES WILL RESULT IN THE TOTAL HOURS BEING MIS-CALCULATED.</t>
  </si>
  <si>
    <r>
      <t xml:space="preserve">ANY BUTTON ASSIGNED THE </t>
    </r>
    <r>
      <rPr>
        <b/>
        <sz val="10"/>
        <color indexed="10"/>
        <rFont val="Arial"/>
        <family val="2"/>
      </rPr>
      <t>NA</t>
    </r>
    <r>
      <rPr>
        <sz val="10"/>
        <rFont val="Arial"/>
        <family val="0"/>
      </rPr>
      <t xml:space="preserve"> CODE WILL BE IGNORED DURING PAINTING ON THE 1994</t>
    </r>
  </si>
  <si>
    <t>BREAKS ARE ADDED TO TOTAL SCHEDULED HOURS</t>
  </si>
  <si>
    <t>THERE ARE 34 EMPLOYEE SLOTS. IF YOU HAVE MORE THAN 34 EMPLOYEES YOU WOULD LIKE TO SCHEDULE</t>
  </si>
  <si>
    <t>ON THE 1994 WORKSHEET, YOU WILL ALSO NEED TO ENTER THE EMPLOYEE NAMES, UNIT NAME AND THE SUPERVISOR'S NAME</t>
  </si>
  <si>
    <t>WE RECOMMEND YOU BREAK YOUR SCHEDULING EFFORTS INTO SMALLER GROUPS, FOR EXAMPLE, BY PAY LOCATION OR CREW</t>
  </si>
  <si>
    <t>row11</t>
  </si>
  <si>
    <t>row12</t>
  </si>
  <si>
    <t>row13</t>
  </si>
  <si>
    <t>row14</t>
  </si>
  <si>
    <t>row15</t>
  </si>
  <si>
    <t>row16</t>
  </si>
  <si>
    <t>row17</t>
  </si>
  <si>
    <t>row18</t>
  </si>
  <si>
    <t>row19</t>
  </si>
  <si>
    <t>row20</t>
  </si>
  <si>
    <t>row21</t>
  </si>
  <si>
    <t>row22</t>
  </si>
  <si>
    <t>row23</t>
  </si>
  <si>
    <t>row24</t>
  </si>
  <si>
    <t>row25</t>
  </si>
  <si>
    <t>row26</t>
  </si>
  <si>
    <t>row27</t>
  </si>
  <si>
    <t>row28</t>
  </si>
  <si>
    <t>row29</t>
  </si>
  <si>
    <t>row30</t>
  </si>
  <si>
    <t>row31</t>
  </si>
  <si>
    <t>row32</t>
  </si>
  <si>
    <t>row33</t>
  </si>
  <si>
    <t>row34</t>
  </si>
  <si>
    <t>Button1</t>
  </si>
  <si>
    <t>Button2</t>
  </si>
  <si>
    <t>Button3</t>
  </si>
  <si>
    <t>Button4</t>
  </si>
  <si>
    <t>Button5</t>
  </si>
  <si>
    <t>Button6</t>
  </si>
  <si>
    <t>Button7</t>
  </si>
  <si>
    <t>Button8</t>
  </si>
  <si>
    <t>Button9</t>
  </si>
  <si>
    <t>Button10</t>
  </si>
  <si>
    <t>Button11</t>
  </si>
  <si>
    <t>Button12</t>
  </si>
  <si>
    <t>Button13</t>
  </si>
  <si>
    <t>Button14</t>
  </si>
  <si>
    <t>Button15</t>
  </si>
  <si>
    <t>Employee</t>
  </si>
  <si>
    <t>Total</t>
  </si>
  <si>
    <t>STEP 1: ENTER THE CODES YOU WANT THE PAINT TOOL TO PUT INTO THE CELLS</t>
  </si>
  <si>
    <t>STEP 3: ENTER THE DESCRIPTOR FOR EACH BUTTON</t>
  </si>
  <si>
    <t>THIS IS THE SETUP PAGE WHERE YOU CAN CHOOSE YOUR BUTTON OPTIONS AND CONFIGURATION</t>
  </si>
  <si>
    <t>STEP 2: SELECT ONE OF THE 56 COLOR COMBINATIONS THE BUTTONS</t>
  </si>
  <si>
    <t>THIS IS A CUSTOMIZABLE SCHEDULING TOOL BASED UPON THE PS FORM 1994 SCHEDULING FORMAT.</t>
  </si>
  <si>
    <r>
      <t>THE "</t>
    </r>
    <r>
      <rPr>
        <b/>
        <sz val="10"/>
        <color indexed="12"/>
        <rFont val="Arial"/>
        <family val="2"/>
      </rPr>
      <t>SETUP PAGE</t>
    </r>
    <r>
      <rPr>
        <sz val="10"/>
        <rFont val="Arial"/>
        <family val="0"/>
      </rPr>
      <t>" IS USED TO DEFINE AND DESIGN THE SCHEDULING "PAINT TOOL" USED ON THE 1994 WORKSHEET.</t>
    </r>
  </si>
  <si>
    <t>OR IF YOU PREFER TO USE THE PRESET DEFAULTS, YOU CAN START RIGHT AWAY.</t>
  </si>
  <si>
    <t>PROGRAMMABLE PS FORM 1994 SCHEDULING PAINT TOOL</t>
  </si>
  <si>
    <t>ENTRIES CAN ONLY BE MADE IN CELLS WITH THE LIGHT YELLOW BACKGROUND COLOR.</t>
  </si>
  <si>
    <r>
      <t>ALWAYS USE THE "</t>
    </r>
    <r>
      <rPr>
        <b/>
        <sz val="10"/>
        <color indexed="10"/>
        <rFont val="Arial"/>
        <family val="2"/>
      </rPr>
      <t>L</t>
    </r>
    <r>
      <rPr>
        <sz val="10"/>
        <rFont val="Arial"/>
        <family val="0"/>
      </rPr>
      <t>" CODE FOR THE LUNCH BUTTON</t>
    </r>
  </si>
  <si>
    <r>
      <t xml:space="preserve">AFTER YOU HAVE MADE YOUR CHOICES, CLICK THE </t>
    </r>
    <r>
      <rPr>
        <b/>
        <sz val="10"/>
        <color indexed="12"/>
        <rFont val="Arial"/>
        <family val="2"/>
      </rPr>
      <t>UPDATE BUTTON SETTINGS</t>
    </r>
    <r>
      <rPr>
        <sz val="10"/>
        <rFont val="Arial"/>
        <family val="0"/>
      </rPr>
      <t xml:space="preserve"> CONTROL BUTTON</t>
    </r>
  </si>
  <si>
    <t>THIS ENTRY IS MADE IN CELL "C4" ON THE 1994 WORKSHEET</t>
  </si>
  <si>
    <t>AND CLICK THE APPROPIATE BUTTON FOR THE OPERATION YOU WISH TO SCHEDULE.</t>
  </si>
  <si>
    <t>All Hours</t>
  </si>
  <si>
    <t>total</t>
  </si>
  <si>
    <t>Hours</t>
  </si>
  <si>
    <r>
      <t xml:space="preserve">Boolean … </t>
    </r>
    <r>
      <rPr>
        <sz val="10.5"/>
        <color indexed="12"/>
        <rFont val="Arial"/>
        <family val="2"/>
      </rPr>
      <t>TRUE</t>
    </r>
    <r>
      <rPr>
        <sz val="10"/>
        <rFont val="Arial"/>
        <family val="0"/>
      </rPr>
      <t xml:space="preserve">=DisplayType AllHours and </t>
    </r>
    <r>
      <rPr>
        <sz val="10"/>
        <color indexed="10"/>
        <rFont val="Arial"/>
        <family val="2"/>
      </rPr>
      <t>FALSE</t>
    </r>
    <r>
      <rPr>
        <sz val="10"/>
        <rFont val="Arial"/>
        <family val="0"/>
      </rPr>
      <t>=DisplayType by Employee</t>
    </r>
  </si>
  <si>
    <t>STEP 4: CHOOSE "BY HOURS" OR "BY EMPLOYEE" FOR THE SUMMARY DISPLAY</t>
  </si>
  <si>
    <t>By Hours</t>
  </si>
  <si>
    <t>By Employee</t>
  </si>
  <si>
    <t>WHEN YOU ARE READY TO PRINT THE 1994 WORKSHEET, THERE ARE A COUPLE OF FEATURES TO FORMAT A</t>
  </si>
  <si>
    <t>MORE READABLE PRINTOUT. USE THE "SETUP FPR PRINTING" BUTTON TO DISPLAY THE PRINT FORMAT OPTIONS.</t>
  </si>
  <si>
    <t>ONE OPTION ALLOWS YOU TO CHANGE THE COLUMN WIDTHS AND ONE ALLOWS YOU TO HIDE UNUSED COLMNS.</t>
  </si>
  <si>
    <t>THE PRINT PREVIEW CAPABILITY OF EXCEL IS STILL AVAILABLE, SO YOU CAN PREVIEW THE LAYOUT BEFORE PRINTING.</t>
  </si>
  <si>
    <t>ScratchPad</t>
  </si>
  <si>
    <t>Cover Page</t>
  </si>
  <si>
    <t>Setup Page</t>
  </si>
  <si>
    <t>1994 - Average Day</t>
  </si>
  <si>
    <t>SELECT THE TYPE OF SUMMARY DISPLAY YOU WOULD LIKE TO SEE WHILE USING THE SCHEDULER</t>
  </si>
  <si>
    <t>THE PAINT TOOL CONTAINS 15 CUSTOMIZABLE BUTTONS DISPLAYED ON A FLOATING PANEL.</t>
  </si>
  <si>
    <t>EACH BUTTON HAS THREE PROGRAMMABLE CHARACTERISTICS SELECTABLE BY THE USER.</t>
  </si>
  <si>
    <t>SETTING #1</t>
  </si>
  <si>
    <t>SETTING #2</t>
  </si>
  <si>
    <t>SETTING #3</t>
  </si>
  <si>
    <t>THIS BUTTON LABEL SHOULD BE A BRIEF DESCRIPTION OF THE OPERATION ASSOCIATED WITH THE BUTTON</t>
  </si>
  <si>
    <t xml:space="preserve">THE CODE OR ABBREVBIATION THAT WILL BE PAINTED INTO THE SCHEDULER CELLS - </t>
  </si>
  <si>
    <t>THE BACKGROUND COLOR THAT WILL BE PAINTED INTO THE SCHEDULED CELLS -</t>
  </si>
  <si>
    <t>THE 15 BUTTONS ARE ARRANGED AS 3 COLUMNS AND 5 ROWS ON THE FLOATING DISPLAY PANEL.</t>
  </si>
  <si>
    <t>SPECIFIC #1</t>
  </si>
  <si>
    <t>SPECIFIC #2</t>
  </si>
  <si>
    <t>SPECIFIC #3</t>
  </si>
  <si>
    <r>
      <t xml:space="preserve">YOUR CUSTOMIZATIONS </t>
    </r>
    <r>
      <rPr>
        <b/>
        <sz val="10"/>
        <color indexed="10"/>
        <rFont val="Arial"/>
        <family val="2"/>
      </rPr>
      <t>WILL NOT</t>
    </r>
    <r>
      <rPr>
        <sz val="10"/>
        <rFont val="Arial"/>
        <family val="0"/>
      </rPr>
      <t xml:space="preserve"> TAKE EFFECT UNTIL YOU CLICK THE UPDATE BUTTON</t>
    </r>
  </si>
  <si>
    <r>
      <t>YOU CAN CHOOSE EITHER "</t>
    </r>
    <r>
      <rPr>
        <b/>
        <sz val="10"/>
        <color indexed="12"/>
        <rFont val="Arial"/>
        <family val="2"/>
      </rPr>
      <t>BY EMPLOYEE</t>
    </r>
    <r>
      <rPr>
        <sz val="10"/>
        <rFont val="Arial"/>
        <family val="0"/>
      </rPr>
      <t>" OR "</t>
    </r>
    <r>
      <rPr>
        <b/>
        <sz val="10"/>
        <color indexed="12"/>
        <rFont val="Arial"/>
        <family val="2"/>
      </rPr>
      <t>BY HOURS</t>
    </r>
    <r>
      <rPr>
        <sz val="10"/>
        <rFont val="Arial"/>
        <family val="0"/>
      </rPr>
      <t>"</t>
    </r>
  </si>
  <si>
    <r>
      <t>THE "</t>
    </r>
    <r>
      <rPr>
        <b/>
        <sz val="10"/>
        <color indexed="12"/>
        <rFont val="Arial"/>
        <family val="2"/>
      </rPr>
      <t>BY EMPLOYEE</t>
    </r>
    <r>
      <rPr>
        <sz val="10"/>
        <rFont val="Arial"/>
        <family val="0"/>
      </rPr>
      <t>" SELECTION WILL LIST EACH EMPLOYEE AND THE NUMBER OF HOURS BY THE BUTTON DEFINITIONS.</t>
    </r>
  </si>
  <si>
    <r>
      <t>THE "</t>
    </r>
    <r>
      <rPr>
        <b/>
        <sz val="10"/>
        <color indexed="12"/>
        <rFont val="Arial"/>
        <family val="2"/>
      </rPr>
      <t>BY HOURS</t>
    </r>
    <r>
      <rPr>
        <sz val="10"/>
        <rFont val="Arial"/>
        <family val="0"/>
      </rPr>
      <t>" SELECTION WILL LIST EACH BUTTON DEFINITION AND THE TOTAL HOURS SCHEDULED FOR EACH.</t>
    </r>
  </si>
  <si>
    <r>
      <t>TO HAVE THE SCHEDULER FLOATING PANEL TO APPEARON THE 1994 WORKSHEET, CLICK THE "</t>
    </r>
    <r>
      <rPr>
        <b/>
        <sz val="10"/>
        <color indexed="12"/>
        <rFont val="Arial"/>
        <family val="2"/>
      </rPr>
      <t>SHOW SCHEDULE PANEL</t>
    </r>
    <r>
      <rPr>
        <sz val="10"/>
        <rFont val="Arial"/>
        <family val="0"/>
      </rPr>
      <t>" BUTTON</t>
    </r>
  </si>
  <si>
    <t>SAMPLE TIME SLICE</t>
  </si>
  <si>
    <t>COMMENTED</t>
  </si>
  <si>
    <r>
      <t>Use "</t>
    </r>
    <r>
      <rPr>
        <b/>
        <sz val="10"/>
        <color indexed="8"/>
        <rFont val="Arial"/>
        <family val="2"/>
      </rPr>
      <t>NA</t>
    </r>
    <r>
      <rPr>
        <sz val="10"/>
        <rFont val="Arial"/>
        <family val="0"/>
      </rPr>
      <t>" to indicate a button not used and "</t>
    </r>
    <r>
      <rPr>
        <b/>
        <sz val="10"/>
        <color indexed="10"/>
        <rFont val="Arial"/>
        <family val="2"/>
      </rPr>
      <t>L</t>
    </r>
    <r>
      <rPr>
        <sz val="10"/>
        <rFont val="Arial"/>
        <family val="0"/>
      </rPr>
      <t>" for Lunch</t>
    </r>
  </si>
  <si>
    <t>Clerk 1</t>
  </si>
  <si>
    <t>Clerk 2</t>
  </si>
  <si>
    <t>Clerk 3</t>
  </si>
  <si>
    <t>Clerk 4</t>
  </si>
  <si>
    <t>Clerk 5</t>
  </si>
  <si>
    <t>1.05a</t>
  </si>
  <si>
    <t>1.05a.11.15.2005.15.36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</si>
</sst>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%"/>
    <numFmt numFmtId="171" formatCode="&quot;$&quot;#,##0.00"/>
    <numFmt numFmtId="172" formatCode="&quot;$&quot;#,##0"/>
    <numFmt numFmtId="173" formatCode="_(&quot;$&quot;* #,##0.0_);_(&quot;$&quot;* \(#,##0.0\);_(&quot;$&quot;* &quot;-&quot;?_);_(@_)"/>
    <numFmt numFmtId="174" formatCode="_(&quot;$&quot;* #,##0.00_);_(&quot;$&quot;* \(#,##0.00\);_(&quot;$&quot;* &quot;-&quot;_);_(@_)"/>
    <numFmt numFmtId="175" formatCode="0.00000"/>
    <numFmt numFmtId="176" formatCode="0.0000"/>
    <numFmt numFmtId="177" formatCode="0.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00000000"/>
    <numFmt numFmtId="186" formatCode="00000"/>
    <numFmt numFmtId="187" formatCode="000"/>
    <numFmt numFmtId="188" formatCode="0_);[Red]\(0\)"/>
    <numFmt numFmtId="189" formatCode="0.0_);[Red]\(0.0\)"/>
    <numFmt numFmtId="190" formatCode="_(* #,##0.000_);_(* \(#,##0.000\);_(* &quot;-&quot;??_);_(@_)"/>
    <numFmt numFmtId="191" formatCode="0.00_);[Red]\(0.00\)"/>
    <numFmt numFmtId="192" formatCode="[$-409]dddd\,\ mmmm\ dd\,\ yyyy"/>
    <numFmt numFmtId="193" formatCode="m/d/yy;@"/>
    <numFmt numFmtId="194" formatCode="[$-409]mmmm\ d\,\ yyyy;@"/>
    <numFmt numFmtId="195" formatCode="##\-####"/>
    <numFmt numFmtId="196" formatCode="[$-409]d\-mmm\-yy;@"/>
    <numFmt numFmtId="197" formatCode="mm/dd/yy;@"/>
    <numFmt numFmtId="198" formatCode="[$-409]h:mm:ss\ AM/PM"/>
    <numFmt numFmtId="199" formatCode="h:mm;@"/>
    <numFmt numFmtId="200" formatCode="#,##0.0"/>
    <numFmt numFmtId="201" formatCode="0.000000000000000"/>
    <numFmt numFmtId="202" formatCode="#####\-####"/>
    <numFmt numFmtId="203" formatCode="[&lt;=9999999]###\-####;\(###\)\ ###\-####"/>
    <numFmt numFmtId="204" formatCode="00000\-0000"/>
    <numFmt numFmtId="205" formatCode="&quot;$&quot;#,##0.0_);\(&quot;$&quot;#,##0.0\)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_(&quot;$&quot;* #,##0.000_);_(&quot;$&quot;* \(#,##0.000\);_(&quot;$&quot;* &quot;-&quot;??_);_(@_)"/>
    <numFmt numFmtId="209" formatCode="m/d/yy\ h:mm\ AM/PM"/>
    <numFmt numFmtId="210" formatCode="hh:mm"/>
    <numFmt numFmtId="211" formatCode="&quot;$&quot;#,##0.000"/>
    <numFmt numFmtId="212" formatCode="&quot;$&quot;#,##0.0000"/>
    <numFmt numFmtId="213" formatCode="&quot;$&quot;#,##0.00000"/>
    <numFmt numFmtId="214" formatCode="&quot;$&quot;#,##0.0"/>
    <numFmt numFmtId="215" formatCode="0000"/>
    <numFmt numFmtId="216" formatCode="hhmm;@"/>
    <numFmt numFmtId="217" formatCode="hh:mm;@"/>
    <numFmt numFmtId="218" formatCode="_(* #,##0.0_);_(* \(#,##0.0\);_(* &quot;-&quot;??_);_(@_)"/>
    <numFmt numFmtId="219" formatCode="_(* #,##0_);_(* \(#,##0\);_(* &quot;-&quot;??_);_(@_)"/>
    <numFmt numFmtId="220" formatCode="0.00000000000_);[Red]\(0.00000000000\)"/>
    <numFmt numFmtId="221" formatCode="00"/>
    <numFmt numFmtId="222" formatCode="mm/dd/yy"/>
    <numFmt numFmtId="223" formatCode="[$-409]h:mm\ AM/PM;@"/>
  </numFmts>
  <fonts count="62">
    <font>
      <sz val="10"/>
      <name val="Arial"/>
      <family val="0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color indexed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.5"/>
      <color indexed="12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55"/>
      <name val="Arial"/>
      <family val="2"/>
    </font>
    <font>
      <b/>
      <sz val="14"/>
      <color indexed="12"/>
      <name val="Arial"/>
      <family val="2"/>
    </font>
    <font>
      <b/>
      <sz val="8"/>
      <color indexed="55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/>
      <protection hidden="1"/>
    </xf>
    <xf numFmtId="20" fontId="2" fillId="0" borderId="13" xfId="0" applyNumberFormat="1" applyFont="1" applyFill="1" applyBorder="1" applyAlignment="1" applyProtection="1">
      <alignment horizontal="center" vertical="center" textRotation="90"/>
      <protection hidden="1"/>
    </xf>
    <xf numFmtId="20" fontId="2" fillId="0" borderId="13" xfId="0" applyNumberFormat="1" applyFont="1" applyBorder="1" applyAlignment="1" applyProtection="1">
      <alignment horizontal="center" vertical="center" textRotation="90"/>
      <protection hidden="1"/>
    </xf>
    <xf numFmtId="20" fontId="2" fillId="0" borderId="14" xfId="0" applyNumberFormat="1" applyFont="1" applyFill="1" applyBorder="1" applyAlignment="1" applyProtection="1">
      <alignment horizontal="center" vertical="center" textRotation="90"/>
      <protection hidden="1"/>
    </xf>
    <xf numFmtId="20" fontId="2" fillId="0" borderId="14" xfId="0" applyNumberFormat="1" applyFont="1" applyBorder="1" applyAlignment="1" applyProtection="1">
      <alignment horizontal="center" vertical="center" textRotation="90"/>
      <protection hidden="1"/>
    </xf>
    <xf numFmtId="0" fontId="7" fillId="34" borderId="11" xfId="0" applyFont="1" applyFill="1" applyBorder="1" applyAlignment="1" applyProtection="1">
      <alignment horizontal="left" vertical="center"/>
      <protection hidden="1"/>
    </xf>
    <xf numFmtId="0" fontId="8" fillId="34" borderId="11" xfId="0" applyFont="1" applyFill="1" applyBorder="1" applyAlignment="1" applyProtection="1">
      <alignment horizontal="left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16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9" fillId="35" borderId="11" xfId="0" applyFont="1" applyFill="1" applyBorder="1" applyAlignment="1" applyProtection="1">
      <alignment horizontal="left" vertical="center"/>
      <protection hidden="1"/>
    </xf>
    <xf numFmtId="0" fontId="9" fillId="35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Fill="1" applyAlignment="1" applyProtection="1">
      <alignment vertical="center"/>
      <protection/>
    </xf>
    <xf numFmtId="1" fontId="2" fillId="36" borderId="0" xfId="0" applyNumberFormat="1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2" fontId="11" fillId="0" borderId="17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2" fontId="11" fillId="0" borderId="18" xfId="0" applyNumberFormat="1" applyFont="1" applyBorder="1" applyAlignment="1" applyProtection="1">
      <alignment horizontal="center"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8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horizontal="left" vertical="center"/>
      <protection/>
    </xf>
    <xf numFmtId="0" fontId="10" fillId="35" borderId="0" xfId="0" applyFont="1" applyFill="1" applyBorder="1" applyAlignment="1" applyProtection="1">
      <alignment horizontal="left" vertical="center"/>
      <protection/>
    </xf>
    <xf numFmtId="2" fontId="13" fillId="35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3" fontId="11" fillId="34" borderId="11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right" vertical="center"/>
      <protection/>
    </xf>
    <xf numFmtId="43" fontId="11" fillId="38" borderId="11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Border="1" applyAlignment="1" applyProtection="1">
      <alignment vertical="center"/>
      <protection/>
    </xf>
    <xf numFmtId="171" fontId="2" fillId="0" borderId="0" xfId="0" applyNumberFormat="1" applyFont="1" applyBorder="1" applyAlignment="1" applyProtection="1">
      <alignment horizontal="centerContinuous" vertical="center"/>
      <protection hidden="1"/>
    </xf>
    <xf numFmtId="43" fontId="11" fillId="0" borderId="0" xfId="42" applyNumberFormat="1" applyFont="1" applyBorder="1" applyAlignment="1" applyProtection="1">
      <alignment horizontal="center" vertical="center"/>
      <protection/>
    </xf>
    <xf numFmtId="41" fontId="11" fillId="34" borderId="1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43" fontId="11" fillId="39" borderId="0" xfId="0" applyNumberFormat="1" applyFont="1" applyFill="1" applyBorder="1" applyAlignment="1" applyProtection="1">
      <alignment vertical="center"/>
      <protection/>
    </xf>
    <xf numFmtId="43" fontId="11" fillId="39" borderId="0" xfId="42" applyNumberFormat="1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43" fontId="14" fillId="36" borderId="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8" fontId="0" fillId="0" borderId="0" xfId="0" applyNumberForma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20" fontId="3" fillId="33" borderId="0" xfId="0" applyNumberFormat="1" applyFont="1" applyFill="1" applyBorder="1" applyAlignment="1" applyProtection="1">
      <alignment horizontal="left" vertical="center"/>
      <protection locked="0"/>
    </xf>
    <xf numFmtId="0" fontId="16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3" borderId="0" xfId="0" applyFill="1" applyAlignment="1" applyProtection="1" quotePrefix="1">
      <alignment vertical="center"/>
      <protection/>
    </xf>
    <xf numFmtId="0" fontId="0" fillId="36" borderId="0" xfId="0" applyFill="1" applyAlignment="1" applyProtection="1" quotePrefix="1">
      <alignment vertical="center"/>
      <protection/>
    </xf>
    <xf numFmtId="0" fontId="0" fillId="0" borderId="0" xfId="0" applyAlignment="1">
      <alignment horizontal="right"/>
    </xf>
    <xf numFmtId="2" fontId="0" fillId="36" borderId="0" xfId="0" applyNumberFormat="1" applyFill="1" applyAlignment="1">
      <alignment horizontal="left" vertical="center"/>
    </xf>
    <xf numFmtId="0" fontId="0" fillId="36" borderId="0" xfId="0" applyFill="1" applyAlignment="1">
      <alignment/>
    </xf>
    <xf numFmtId="0" fontId="19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41" borderId="0" xfId="0" applyFont="1" applyFill="1" applyAlignment="1">
      <alignment horizontal="center" vertical="center"/>
    </xf>
    <xf numFmtId="0" fontId="9" fillId="41" borderId="0" xfId="0" applyFont="1" applyFill="1" applyAlignment="1">
      <alignment vertical="center"/>
    </xf>
    <xf numFmtId="0" fontId="10" fillId="37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10" fillId="42" borderId="0" xfId="0" applyFont="1" applyFill="1" applyAlignment="1">
      <alignment horizontal="center" vertical="center"/>
    </xf>
    <xf numFmtId="0" fontId="0" fillId="42" borderId="0" xfId="0" applyFill="1" applyAlignment="1">
      <alignment vertical="center"/>
    </xf>
    <xf numFmtId="0" fontId="20" fillId="43" borderId="0" xfId="0" applyFont="1" applyFill="1" applyAlignment="1">
      <alignment horizontal="center" vertical="center"/>
    </xf>
    <xf numFmtId="0" fontId="0" fillId="43" borderId="0" xfId="0" applyFill="1" applyAlignment="1">
      <alignment vertical="center"/>
    </xf>
    <xf numFmtId="0" fontId="10" fillId="44" borderId="0" xfId="0" applyFont="1" applyFill="1" applyAlignment="1">
      <alignment horizontal="center" vertical="center"/>
    </xf>
    <xf numFmtId="0" fontId="0" fillId="44" borderId="0" xfId="0" applyFill="1" applyAlignment="1">
      <alignment vertical="center"/>
    </xf>
    <xf numFmtId="0" fontId="10" fillId="45" borderId="0" xfId="0" applyFont="1" applyFill="1" applyAlignment="1">
      <alignment horizontal="center" vertical="center"/>
    </xf>
    <xf numFmtId="0" fontId="0" fillId="45" borderId="0" xfId="0" applyFill="1" applyAlignment="1">
      <alignment vertical="center"/>
    </xf>
    <xf numFmtId="0" fontId="20" fillId="46" borderId="0" xfId="0" applyFont="1" applyFill="1" applyAlignment="1">
      <alignment horizontal="center" vertical="center"/>
    </xf>
    <xf numFmtId="0" fontId="0" fillId="46" borderId="0" xfId="0" applyFill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10" fillId="47" borderId="0" xfId="0" applyFont="1" applyFill="1" applyAlignment="1">
      <alignment horizontal="center" vertical="center"/>
    </xf>
    <xf numFmtId="0" fontId="0" fillId="47" borderId="0" xfId="0" applyFill="1" applyAlignment="1">
      <alignment vertical="center"/>
    </xf>
    <xf numFmtId="0" fontId="20" fillId="48" borderId="0" xfId="0" applyFont="1" applyFill="1" applyAlignment="1">
      <alignment horizontal="center" vertical="center"/>
    </xf>
    <xf numFmtId="0" fontId="0" fillId="48" borderId="0" xfId="0" applyFill="1" applyAlignment="1">
      <alignment vertical="center"/>
    </xf>
    <xf numFmtId="0" fontId="20" fillId="49" borderId="0" xfId="0" applyFont="1" applyFill="1" applyAlignment="1">
      <alignment horizontal="center" vertical="center"/>
    </xf>
    <xf numFmtId="0" fontId="0" fillId="49" borderId="0" xfId="0" applyFill="1" applyAlignment="1">
      <alignment vertical="center"/>
    </xf>
    <xf numFmtId="0" fontId="20" fillId="39" borderId="0" xfId="0" applyFont="1" applyFill="1" applyAlignment="1">
      <alignment horizontal="center" vertical="center"/>
    </xf>
    <xf numFmtId="0" fontId="0" fillId="39" borderId="0" xfId="0" applyFill="1" applyAlignment="1">
      <alignment vertical="center"/>
    </xf>
    <xf numFmtId="0" fontId="20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vertical="center"/>
    </xf>
    <xf numFmtId="0" fontId="10" fillId="50" borderId="0" xfId="0" applyFont="1" applyFill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51" borderId="0" xfId="0" applyFill="1" applyAlignment="1">
      <alignment vertical="center"/>
    </xf>
    <xf numFmtId="0" fontId="10" fillId="51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10" fillId="50" borderId="0" xfId="0" applyFont="1" applyFill="1" applyBorder="1" applyAlignment="1">
      <alignment horizontal="center" vertical="center"/>
    </xf>
    <xf numFmtId="0" fontId="6" fillId="5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53" borderId="0" xfId="0" applyFill="1" applyAlignment="1">
      <alignment vertical="center"/>
    </xf>
    <xf numFmtId="0" fontId="6" fillId="53" borderId="0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/>
    </xf>
    <xf numFmtId="0" fontId="10" fillId="54" borderId="0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center" vertical="center"/>
    </xf>
    <xf numFmtId="0" fontId="10" fillId="56" borderId="0" xfId="0" applyFont="1" applyFill="1" applyBorder="1" applyAlignment="1">
      <alignment horizontal="center" vertical="center"/>
    </xf>
    <xf numFmtId="0" fontId="6" fillId="57" borderId="0" xfId="0" applyFont="1" applyFill="1" applyBorder="1" applyAlignment="1">
      <alignment horizontal="center" vertical="center"/>
    </xf>
    <xf numFmtId="0" fontId="6" fillId="46" borderId="0" xfId="0" applyFont="1" applyFill="1" applyBorder="1" applyAlignment="1">
      <alignment horizontal="center" vertical="center"/>
    </xf>
    <xf numFmtId="0" fontId="10" fillId="58" borderId="0" xfId="0" applyFont="1" applyFill="1" applyBorder="1" applyAlignment="1">
      <alignment horizontal="center" vertical="center"/>
    </xf>
    <xf numFmtId="0" fontId="10" fillId="59" borderId="0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0" fillId="48" borderId="0" xfId="0" applyFont="1" applyFill="1" applyBorder="1" applyAlignment="1">
      <alignment horizontal="center" vertical="center"/>
    </xf>
    <xf numFmtId="0" fontId="10" fillId="60" borderId="0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0" fontId="6" fillId="40" borderId="0" xfId="0" applyFont="1" applyFill="1" applyBorder="1" applyAlignment="1">
      <alignment horizontal="center" vertical="center"/>
    </xf>
    <xf numFmtId="0" fontId="6" fillId="61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20" fillId="45" borderId="0" xfId="0" applyFont="1" applyFill="1" applyBorder="1" applyAlignment="1">
      <alignment horizontal="center" vertical="center"/>
    </xf>
    <xf numFmtId="0" fontId="0" fillId="62" borderId="0" xfId="0" applyFill="1" applyAlignment="1">
      <alignment vertical="center"/>
    </xf>
    <xf numFmtId="0" fontId="6" fillId="62" borderId="0" xfId="0" applyFont="1" applyFill="1" applyBorder="1" applyAlignment="1">
      <alignment horizontal="center" vertical="center"/>
    </xf>
    <xf numFmtId="0" fontId="10" fillId="6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0" fillId="64" borderId="0" xfId="0" applyFont="1" applyFill="1" applyBorder="1" applyAlignment="1">
      <alignment horizontal="center" vertical="center"/>
    </xf>
    <xf numFmtId="0" fontId="0" fillId="65" borderId="0" xfId="0" applyFill="1" applyAlignment="1">
      <alignment vertical="center"/>
    </xf>
    <xf numFmtId="0" fontId="6" fillId="65" borderId="0" xfId="0" applyFont="1" applyFill="1" applyBorder="1" applyAlignment="1">
      <alignment horizontal="center" vertical="center"/>
    </xf>
    <xf numFmtId="0" fontId="6" fillId="66" borderId="0" xfId="0" applyFont="1" applyFill="1" applyBorder="1" applyAlignment="1">
      <alignment horizontal="center" vertical="center"/>
    </xf>
    <xf numFmtId="0" fontId="6" fillId="67" borderId="0" xfId="0" applyFont="1" applyFill="1" applyBorder="1" applyAlignment="1">
      <alignment horizontal="center" vertical="center"/>
    </xf>
    <xf numFmtId="0" fontId="10" fillId="68" borderId="0" xfId="0" applyFont="1" applyFill="1" applyBorder="1" applyAlignment="1">
      <alignment horizontal="center" vertical="center"/>
    </xf>
    <xf numFmtId="0" fontId="0" fillId="69" borderId="0" xfId="0" applyFill="1" applyAlignment="1">
      <alignment vertical="center"/>
    </xf>
    <xf numFmtId="0" fontId="10" fillId="69" borderId="0" xfId="0" applyFont="1" applyFill="1" applyBorder="1" applyAlignment="1">
      <alignment horizontal="center" vertical="center"/>
    </xf>
    <xf numFmtId="0" fontId="6" fillId="70" borderId="0" xfId="0" applyFont="1" applyFill="1" applyBorder="1" applyAlignment="1">
      <alignment horizontal="center" vertical="center"/>
    </xf>
    <xf numFmtId="0" fontId="6" fillId="49" borderId="0" xfId="0" applyFont="1" applyFill="1" applyBorder="1" applyAlignment="1">
      <alignment horizontal="center" vertical="center"/>
    </xf>
    <xf numFmtId="0" fontId="10" fillId="71" borderId="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10" fillId="41" borderId="0" xfId="0" applyFont="1" applyFill="1" applyBorder="1" applyAlignment="1">
      <alignment horizontal="center" vertical="center"/>
    </xf>
    <xf numFmtId="0" fontId="6" fillId="72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0" fillId="73" borderId="0" xfId="0" applyFont="1" applyFill="1" applyBorder="1" applyAlignment="1">
      <alignment horizontal="center" vertical="center"/>
    </xf>
    <xf numFmtId="0" fontId="0" fillId="74" borderId="0" xfId="0" applyFill="1" applyAlignment="1">
      <alignment vertical="center"/>
    </xf>
    <xf numFmtId="0" fontId="10" fillId="74" borderId="0" xfId="0" applyFont="1" applyFill="1" applyBorder="1" applyAlignment="1">
      <alignment horizontal="center" vertical="center"/>
    </xf>
    <xf numFmtId="0" fontId="10" fillId="75" borderId="0" xfId="0" applyFont="1" applyFill="1" applyBorder="1" applyAlignment="1">
      <alignment horizontal="center" vertical="center"/>
    </xf>
    <xf numFmtId="0" fontId="6" fillId="76" borderId="0" xfId="0" applyFont="1" applyFill="1" applyBorder="1" applyAlignment="1">
      <alignment horizontal="center" vertical="center"/>
    </xf>
    <xf numFmtId="0" fontId="10" fillId="77" borderId="0" xfId="0" applyFont="1" applyFill="1" applyBorder="1" applyAlignment="1">
      <alignment horizontal="center" vertical="center"/>
    </xf>
    <xf numFmtId="0" fontId="0" fillId="78" borderId="0" xfId="0" applyFill="1" applyAlignment="1">
      <alignment vertical="center"/>
    </xf>
    <xf numFmtId="0" fontId="10" fillId="78" borderId="0" xfId="0" applyFont="1" applyFill="1" applyBorder="1" applyAlignment="1">
      <alignment horizontal="center" vertical="center"/>
    </xf>
    <xf numFmtId="0" fontId="6" fillId="79" borderId="0" xfId="0" applyFont="1" applyFill="1" applyBorder="1" applyAlignment="1">
      <alignment horizontal="center" vertical="center"/>
    </xf>
    <xf numFmtId="0" fontId="6" fillId="80" borderId="0" xfId="0" applyFont="1" applyFill="1" applyBorder="1" applyAlignment="1">
      <alignment horizontal="center" vertical="center"/>
    </xf>
    <xf numFmtId="0" fontId="10" fillId="81" borderId="0" xfId="0" applyFont="1" applyFill="1" applyBorder="1" applyAlignment="1">
      <alignment horizontal="center" vertical="center"/>
    </xf>
    <xf numFmtId="0" fontId="0" fillId="82" borderId="0" xfId="0" applyFill="1" applyAlignment="1">
      <alignment vertical="center"/>
    </xf>
    <xf numFmtId="0" fontId="10" fillId="82" borderId="0" xfId="0" applyFont="1" applyFill="1" applyBorder="1" applyAlignment="1">
      <alignment horizontal="center" vertical="center"/>
    </xf>
    <xf numFmtId="0" fontId="6" fillId="83" borderId="0" xfId="0" applyFont="1" applyFill="1" applyBorder="1" applyAlignment="1">
      <alignment horizontal="center" vertical="center"/>
    </xf>
    <xf numFmtId="0" fontId="10" fillId="47" borderId="0" xfId="0" applyFont="1" applyFill="1" applyBorder="1" applyAlignment="1">
      <alignment horizontal="center" vertical="center"/>
    </xf>
    <xf numFmtId="0" fontId="10" fillId="84" borderId="0" xfId="0" applyFont="1" applyFill="1" applyBorder="1" applyAlignment="1">
      <alignment horizontal="center" vertical="center"/>
    </xf>
    <xf numFmtId="0" fontId="0" fillId="85" borderId="0" xfId="0" applyFill="1" applyAlignment="1">
      <alignment vertical="center"/>
    </xf>
    <xf numFmtId="0" fontId="10" fillId="85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86" borderId="0" xfId="0" applyFont="1" applyFill="1" applyBorder="1" applyAlignment="1">
      <alignment horizontal="center" vertical="center"/>
    </xf>
    <xf numFmtId="0" fontId="6" fillId="87" borderId="0" xfId="0" applyFont="1" applyFill="1" applyBorder="1" applyAlignment="1">
      <alignment horizontal="center" vertical="center"/>
    </xf>
    <xf numFmtId="0" fontId="10" fillId="88" borderId="0" xfId="0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1" borderId="0" xfId="0" applyFill="1" applyBorder="1" applyAlignment="1">
      <alignment vertical="center"/>
    </xf>
    <xf numFmtId="0" fontId="0" fillId="77" borderId="0" xfId="0" applyFill="1" applyBorder="1" applyAlignment="1">
      <alignment vertical="center"/>
    </xf>
    <xf numFmtId="0" fontId="0" fillId="73" borderId="0" xfId="0" applyFill="1" applyBorder="1" applyAlignment="1">
      <alignment vertical="center"/>
    </xf>
    <xf numFmtId="0" fontId="0" fillId="71" borderId="0" xfId="0" applyFill="1" applyBorder="1" applyAlignment="1">
      <alignment vertical="center"/>
    </xf>
    <xf numFmtId="0" fontId="0" fillId="64" borderId="0" xfId="0" applyFill="1" applyBorder="1" applyAlignment="1">
      <alignment vertical="center"/>
    </xf>
    <xf numFmtId="0" fontId="0" fillId="74" borderId="0" xfId="0" applyFill="1" applyBorder="1" applyAlignment="1">
      <alignment vertical="center"/>
    </xf>
    <xf numFmtId="0" fontId="0" fillId="84" borderId="0" xfId="0" applyFill="1" applyBorder="1" applyAlignment="1">
      <alignment vertical="center"/>
    </xf>
    <xf numFmtId="0" fontId="0" fillId="88" borderId="0" xfId="0" applyFill="1" applyBorder="1" applyAlignment="1">
      <alignment vertical="center"/>
    </xf>
    <xf numFmtId="0" fontId="0" fillId="58" borderId="0" xfId="0" applyFill="1" applyAlignment="1">
      <alignment vertical="center"/>
    </xf>
    <xf numFmtId="0" fontId="0" fillId="69" borderId="0" xfId="0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0" fillId="78" borderId="0" xfId="0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0" fillId="85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60" borderId="0" xfId="0" applyFill="1" applyBorder="1" applyAlignment="1">
      <alignment vertical="center"/>
    </xf>
    <xf numFmtId="0" fontId="0" fillId="44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0" fontId="0" fillId="57" borderId="0" xfId="0" applyFill="1" applyBorder="1" applyAlignment="1">
      <alignment vertical="center"/>
    </xf>
    <xf numFmtId="0" fontId="0" fillId="52" borderId="0" xfId="0" applyFill="1" applyBorder="1" applyAlignment="1">
      <alignment vertical="center"/>
    </xf>
    <xf numFmtId="0" fontId="0" fillId="68" borderId="0" xfId="0" applyFill="1" applyBorder="1" applyAlignment="1">
      <alignment vertical="center"/>
    </xf>
    <xf numFmtId="0" fontId="0" fillId="87" borderId="0" xfId="0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0" fillId="82" borderId="0" xfId="0" applyFill="1" applyBorder="1" applyAlignment="1">
      <alignment vertical="center"/>
    </xf>
    <xf numFmtId="0" fontId="0" fillId="45" borderId="0" xfId="0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2" borderId="0" xfId="0" applyFill="1" applyBorder="1" applyAlignment="1">
      <alignment vertical="center"/>
    </xf>
    <xf numFmtId="0" fontId="0" fillId="43" borderId="0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6" borderId="0" xfId="0" applyFill="1" applyBorder="1" applyAlignment="1">
      <alignment vertical="center"/>
    </xf>
    <xf numFmtId="0" fontId="0" fillId="65" borderId="0" xfId="0" applyFill="1" applyBorder="1" applyAlignment="1">
      <alignment vertical="center"/>
    </xf>
    <xf numFmtId="0" fontId="0" fillId="48" borderId="0" xfId="0" applyFill="1" applyBorder="1" applyAlignment="1">
      <alignment vertical="center"/>
    </xf>
    <xf numFmtId="0" fontId="0" fillId="81" borderId="0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63" borderId="0" xfId="0" applyFill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80" borderId="0" xfId="0" applyFill="1" applyBorder="1" applyAlignment="1">
      <alignment vertical="center"/>
    </xf>
    <xf numFmtId="0" fontId="0" fillId="67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49" borderId="0" xfId="0" applyFill="1" applyBorder="1" applyAlignment="1">
      <alignment vertical="center"/>
    </xf>
    <xf numFmtId="0" fontId="0" fillId="76" borderId="0" xfId="0" applyFill="1" applyBorder="1" applyAlignment="1">
      <alignment vertical="center"/>
    </xf>
    <xf numFmtId="0" fontId="0" fillId="53" borderId="0" xfId="0" applyFill="1" applyBorder="1" applyAlignment="1">
      <alignment vertical="center"/>
    </xf>
    <xf numFmtId="0" fontId="0" fillId="66" borderId="0" xfId="0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70" borderId="0" xfId="0" applyFill="1" applyAlignment="1">
      <alignment vertical="center"/>
    </xf>
    <xf numFmtId="0" fontId="0" fillId="72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0" fillId="79" borderId="0" xfId="0" applyFill="1" applyAlignment="1">
      <alignment vertical="center"/>
    </xf>
    <xf numFmtId="0" fontId="0" fillId="83" borderId="0" xfId="0" applyFill="1" applyAlignment="1">
      <alignment vertical="center"/>
    </xf>
    <xf numFmtId="0" fontId="0" fillId="86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0" fillId="56" borderId="0" xfId="0" applyFill="1" applyAlignment="1">
      <alignment vertical="center"/>
    </xf>
    <xf numFmtId="0" fontId="0" fillId="59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6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76" borderId="0" xfId="0" applyFill="1" applyAlignment="1">
      <alignment vertical="center"/>
    </xf>
    <xf numFmtId="0" fontId="0" fillId="80" borderId="0" xfId="0" applyFill="1" applyAlignment="1">
      <alignment vertical="center"/>
    </xf>
    <xf numFmtId="0" fontId="0" fillId="87" borderId="0" xfId="0" applyFill="1" applyAlignment="1">
      <alignment vertical="center"/>
    </xf>
    <xf numFmtId="0" fontId="0" fillId="52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60" borderId="0" xfId="0" applyFill="1" applyAlignment="1">
      <alignment vertical="center"/>
    </xf>
    <xf numFmtId="0" fontId="0" fillId="64" borderId="0" xfId="0" applyFill="1" applyAlignment="1">
      <alignment vertical="center"/>
    </xf>
    <xf numFmtId="0" fontId="0" fillId="68" borderId="0" xfId="0" applyFill="1" applyAlignment="1">
      <alignment vertical="center"/>
    </xf>
    <xf numFmtId="0" fontId="0" fillId="71" borderId="0" xfId="0" applyFill="1" applyAlignment="1">
      <alignment vertical="center"/>
    </xf>
    <xf numFmtId="0" fontId="0" fillId="73" borderId="0" xfId="0" applyFill="1" applyAlignment="1">
      <alignment vertical="center"/>
    </xf>
    <xf numFmtId="0" fontId="0" fillId="77" borderId="0" xfId="0" applyFill="1" applyAlignment="1">
      <alignment vertical="center"/>
    </xf>
    <xf numFmtId="0" fontId="0" fillId="81" borderId="0" xfId="0" applyFill="1" applyAlignment="1">
      <alignment vertical="center"/>
    </xf>
    <xf numFmtId="0" fontId="0" fillId="84" borderId="0" xfId="0" applyFill="1" applyAlignment="1">
      <alignment vertical="center"/>
    </xf>
    <xf numFmtId="0" fontId="0" fillId="88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10" fillId="35" borderId="0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43" fontId="11" fillId="0" borderId="0" xfId="42" applyNumberFormat="1" applyFont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36" borderId="20" xfId="0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right" vertical="center"/>
      <protection/>
    </xf>
    <xf numFmtId="0" fontId="10" fillId="37" borderId="0" xfId="0" applyFont="1" applyFill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1" fontId="0" fillId="36" borderId="29" xfId="0" applyNumberFormat="1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49" fontId="0" fillId="36" borderId="29" xfId="0" applyNumberFormat="1" applyFill="1" applyBorder="1" applyAlignment="1">
      <alignment horizontal="center" vertic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 horizontal="center" vertical="center"/>
    </xf>
    <xf numFmtId="1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49" fontId="0" fillId="36" borderId="0" xfId="0" applyNumberFormat="1" applyFill="1" applyBorder="1" applyAlignment="1">
      <alignment horizontal="center" vertical="center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 horizontal="center" vertical="center"/>
    </xf>
    <xf numFmtId="1" fontId="0" fillId="36" borderId="34" xfId="0" applyNumberFormat="1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49" fontId="0" fillId="36" borderId="34" xfId="0" applyNumberFormat="1" applyFill="1" applyBorder="1" applyAlignment="1">
      <alignment horizontal="center" vertical="center"/>
    </xf>
    <xf numFmtId="0" fontId="0" fillId="36" borderId="35" xfId="0" applyFill="1" applyBorder="1" applyAlignment="1">
      <alignment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5" fillId="33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47" borderId="0" xfId="0" applyFont="1" applyFill="1" applyAlignment="1" applyProtection="1">
      <alignment horizontal="center" vertical="center"/>
      <protection locked="0"/>
    </xf>
    <xf numFmtId="0" fontId="20" fillId="39" borderId="0" xfId="0" applyFont="1" applyFill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horizontal="center" vertical="center"/>
      <protection locked="0"/>
    </xf>
    <xf numFmtId="0" fontId="20" fillId="46" borderId="0" xfId="0" applyFont="1" applyFill="1" applyAlignment="1" applyProtection="1">
      <alignment horizontal="center" vertical="center"/>
      <protection locked="0"/>
    </xf>
    <xf numFmtId="0" fontId="20" fillId="48" borderId="0" xfId="0" applyFont="1" applyFill="1" applyAlignment="1" applyProtection="1">
      <alignment horizontal="center" vertical="center"/>
      <protection locked="0"/>
    </xf>
    <xf numFmtId="0" fontId="10" fillId="50" borderId="0" xfId="0" applyFont="1" applyFill="1" applyAlignment="1" applyProtection="1">
      <alignment horizontal="center" vertical="center"/>
      <protection locked="0"/>
    </xf>
    <xf numFmtId="0" fontId="10" fillId="42" borderId="0" xfId="0" applyFont="1" applyFill="1" applyAlignment="1" applyProtection="1">
      <alignment horizontal="center" vertical="center"/>
      <protection locked="0"/>
    </xf>
    <xf numFmtId="0" fontId="20" fillId="49" borderId="0" xfId="0" applyFont="1" applyFill="1" applyAlignment="1" applyProtection="1">
      <alignment horizontal="center" vertical="center"/>
      <protection locked="0"/>
    </xf>
    <xf numFmtId="0" fontId="10" fillId="44" borderId="0" xfId="0" applyFont="1" applyFill="1" applyAlignment="1" applyProtection="1">
      <alignment horizontal="center" vertical="center"/>
      <protection locked="0"/>
    </xf>
    <xf numFmtId="0" fontId="20" fillId="43" borderId="0" xfId="0" applyFont="1" applyFill="1" applyAlignment="1" applyProtection="1">
      <alignment horizontal="center" vertical="center"/>
      <protection locked="0"/>
    </xf>
    <xf numFmtId="0" fontId="20" fillId="36" borderId="0" xfId="0" applyFont="1" applyFill="1" applyAlignment="1" applyProtection="1">
      <alignment horizontal="center" vertical="center"/>
      <protection locked="0"/>
    </xf>
    <xf numFmtId="0" fontId="20" fillId="53" borderId="0" xfId="0" applyFont="1" applyFill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0" fillId="36" borderId="28" xfId="0" applyFill="1" applyBorder="1" applyAlignment="1" quotePrefix="1">
      <alignment horizontal="right"/>
    </xf>
    <xf numFmtId="0" fontId="0" fillId="36" borderId="31" xfId="0" applyFill="1" applyBorder="1" applyAlignment="1" quotePrefix="1">
      <alignment horizontal="right"/>
    </xf>
    <xf numFmtId="0" fontId="0" fillId="36" borderId="33" xfId="0" applyFill="1" applyBorder="1" applyAlignment="1" quotePrefix="1">
      <alignment horizontal="right"/>
    </xf>
    <xf numFmtId="0" fontId="3" fillId="0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4" fillId="0" borderId="0" xfId="0" applyFont="1" applyAlignment="1" applyProtection="1">
      <alignment vertical="center"/>
      <protection/>
    </xf>
    <xf numFmtId="0" fontId="19" fillId="0" borderId="0" xfId="0" applyFont="1" applyAlignment="1">
      <alignment horizontal="center"/>
    </xf>
    <xf numFmtId="2" fontId="0" fillId="36" borderId="29" xfId="0" applyNumberFormat="1" applyFill="1" applyBorder="1" applyAlignment="1">
      <alignment horizontal="right"/>
    </xf>
    <xf numFmtId="2" fontId="0" fillId="36" borderId="30" xfId="0" applyNumberFormat="1" applyFill="1" applyBorder="1" applyAlignment="1">
      <alignment horizontal="right"/>
    </xf>
    <xf numFmtId="2" fontId="0" fillId="36" borderId="0" xfId="0" applyNumberFormat="1" applyFill="1" applyBorder="1" applyAlignment="1">
      <alignment horizontal="right"/>
    </xf>
    <xf numFmtId="2" fontId="0" fillId="36" borderId="32" xfId="0" applyNumberFormat="1" applyFill="1" applyBorder="1" applyAlignment="1">
      <alignment horizontal="right"/>
    </xf>
    <xf numFmtId="2" fontId="0" fillId="36" borderId="34" xfId="0" applyNumberFormat="1" applyFill="1" applyBorder="1" applyAlignment="1">
      <alignment horizontal="right"/>
    </xf>
    <xf numFmtId="2" fontId="0" fillId="36" borderId="35" xfId="0" applyNumberFormat="1" applyFill="1" applyBorder="1" applyAlignment="1">
      <alignment horizontal="right"/>
    </xf>
    <xf numFmtId="0" fontId="0" fillId="36" borderId="29" xfId="0" applyFill="1" applyBorder="1" applyAlignment="1">
      <alignment horizontal="center"/>
    </xf>
    <xf numFmtId="2" fontId="0" fillId="36" borderId="30" xfId="0" applyNumberFormat="1" applyFill="1" applyBorder="1" applyAlignment="1">
      <alignment horizontal="left"/>
    </xf>
    <xf numFmtId="0" fontId="0" fillId="36" borderId="0" xfId="0" applyFill="1" applyBorder="1" applyAlignment="1">
      <alignment horizontal="center"/>
    </xf>
    <xf numFmtId="2" fontId="0" fillId="36" borderId="32" xfId="0" applyNumberFormat="1" applyFill="1" applyBorder="1" applyAlignment="1">
      <alignment horizontal="left"/>
    </xf>
    <xf numFmtId="2" fontId="0" fillId="36" borderId="35" xfId="0" applyNumberFormat="1" applyFill="1" applyBorder="1" applyAlignment="1">
      <alignment horizontal="left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 horizontal="right"/>
    </xf>
    <xf numFmtId="0" fontId="20" fillId="52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9" fillId="53" borderId="36" xfId="0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89" borderId="38" xfId="0" applyFill="1" applyBorder="1" applyAlignment="1">
      <alignment vertical="center"/>
    </xf>
    <xf numFmtId="0" fontId="0" fillId="89" borderId="39" xfId="0" applyFill="1" applyBorder="1" applyAlignment="1">
      <alignment/>
    </xf>
    <xf numFmtId="0" fontId="0" fillId="89" borderId="40" xfId="0" applyFill="1" applyBorder="1" applyAlignment="1">
      <alignment/>
    </xf>
    <xf numFmtId="0" fontId="0" fillId="89" borderId="41" xfId="0" applyFill="1" applyBorder="1" applyAlignment="1">
      <alignment vertical="center"/>
    </xf>
    <xf numFmtId="0" fontId="0" fillId="89" borderId="42" xfId="0" applyFill="1" applyBorder="1" applyAlignment="1">
      <alignment/>
    </xf>
    <xf numFmtId="0" fontId="0" fillId="89" borderId="43" xfId="0" applyFill="1" applyBorder="1" applyAlignment="1">
      <alignment vertical="center"/>
    </xf>
    <xf numFmtId="0" fontId="0" fillId="89" borderId="44" xfId="0" applyFill="1" applyBorder="1" applyAlignment="1">
      <alignment/>
    </xf>
    <xf numFmtId="0" fontId="0" fillId="89" borderId="45" xfId="0" applyFill="1" applyBorder="1" applyAlignment="1">
      <alignment/>
    </xf>
    <xf numFmtId="0" fontId="26" fillId="0" borderId="39" xfId="0" applyFont="1" applyBorder="1" applyAlignment="1">
      <alignment horizontal="center"/>
    </xf>
    <xf numFmtId="0" fontId="25" fillId="67" borderId="46" xfId="0" applyFont="1" applyFill="1" applyBorder="1" applyAlignment="1">
      <alignment horizontal="center" vertical="center"/>
    </xf>
    <xf numFmtId="0" fontId="25" fillId="67" borderId="47" xfId="0" applyFont="1" applyFill="1" applyBorder="1" applyAlignment="1">
      <alignment horizontal="center" vertical="center"/>
    </xf>
    <xf numFmtId="0" fontId="25" fillId="67" borderId="48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20" fontId="0" fillId="0" borderId="16" xfId="0" applyNumberFormat="1" applyFont="1" applyBorder="1" applyAlignment="1" applyProtection="1">
      <alignment horizontal="center" vertical="center"/>
      <protection hidden="1"/>
    </xf>
    <xf numFmtId="20" fontId="0" fillId="0" borderId="18" xfId="0" applyNumberFormat="1" applyFont="1" applyBorder="1" applyAlignment="1" applyProtection="1">
      <alignment horizontal="center" vertical="center"/>
      <protection hidden="1"/>
    </xf>
    <xf numFmtId="20" fontId="0" fillId="0" borderId="22" xfId="0" applyNumberFormat="1" applyFont="1" applyBorder="1" applyAlignment="1" applyProtection="1">
      <alignment horizontal="center" vertical="center"/>
      <protection hidden="1"/>
    </xf>
    <xf numFmtId="20" fontId="0" fillId="0" borderId="24" xfId="0" applyNumberFormat="1" applyFont="1" applyBorder="1" applyAlignment="1" applyProtection="1">
      <alignment horizontal="center" vertical="center"/>
      <protection hidden="1"/>
    </xf>
    <xf numFmtId="0" fontId="2" fillId="36" borderId="0" xfId="0" applyFont="1" applyFill="1" applyAlignment="1">
      <alignment horizontal="center" vertical="center"/>
    </xf>
    <xf numFmtId="0" fontId="23" fillId="80" borderId="0" xfId="0" applyFont="1" applyFill="1" applyAlignment="1">
      <alignment horizontal="center" vertical="center"/>
    </xf>
    <xf numFmtId="0" fontId="2" fillId="0" borderId="49" xfId="0" applyFont="1" applyBorder="1" applyAlignment="1" applyProtection="1">
      <alignment horizontal="center" textRotation="90" wrapText="1"/>
      <protection hidden="1"/>
    </xf>
    <xf numFmtId="0" fontId="0" fillId="0" borderId="14" xfId="0" applyBorder="1" applyAlignment="1">
      <alignment/>
    </xf>
    <xf numFmtId="43" fontId="3" fillId="36" borderId="0" xfId="42" applyNumberFormat="1" applyFont="1" applyFill="1" applyBorder="1" applyAlignment="1" applyProtection="1">
      <alignment horizontal="right" vertical="center"/>
      <protection/>
    </xf>
    <xf numFmtId="20" fontId="0" fillId="0" borderId="50" xfId="0" applyNumberFormat="1" applyFont="1" applyBorder="1" applyAlignment="1" applyProtection="1">
      <alignment horizontal="center" vertical="center"/>
      <protection hidden="1"/>
    </xf>
    <xf numFmtId="20" fontId="0" fillId="0" borderId="51" xfId="0" applyNumberFormat="1" applyFont="1" applyBorder="1" applyAlignment="1" applyProtection="1">
      <alignment horizontal="center" vertical="center"/>
      <protection hidden="1"/>
    </xf>
    <xf numFmtId="20" fontId="0" fillId="0" borderId="52" xfId="0" applyNumberFormat="1" applyFont="1" applyBorder="1" applyAlignment="1" applyProtection="1">
      <alignment horizontal="center" vertical="center"/>
      <protection hidden="1"/>
    </xf>
    <xf numFmtId="20" fontId="0" fillId="0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8</xdr:col>
      <xdr:colOff>152400</xdr:colOff>
      <xdr:row>9</xdr:row>
      <xdr:rowOff>180975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181350" y="676275"/>
          <a:ext cx="1514475" cy="1304925"/>
        </a:xfrm>
        <a:prstGeom prst="rect">
          <a:avLst/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 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time should not be counted towards total hours. You MUST use the code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for lunch to be excluded from the total hours calculation.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NINSXF01\REDIR\Onsite%20Review%20and%20Exit%20Package\review_and_scheduler_284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NINSXF01\REDIR\My%20Projects\WOS\wos_facility_staffing_331j_LarryD_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Critical LDC Flags"/>
      <sheetName val="ScratchPad"/>
      <sheetName val="Header Sheet"/>
      <sheetName val="Cover"/>
      <sheetName val="Checklist"/>
      <sheetName val="Unit Fact Sheets"/>
      <sheetName val="Cell Worksheet"/>
      <sheetName val="Volume WorkSheet"/>
      <sheetName val="ROVER Report"/>
      <sheetName val="ROVER Other Time"/>
      <sheetName val="Mail Arrival Profile"/>
      <sheetName val="Team Leader Summary"/>
      <sheetName val="LDC41 Critical CSBCS"/>
      <sheetName val="LDC41 Critical DBCS"/>
      <sheetName val="LDC43 Critical"/>
      <sheetName val="LDC44 Critical"/>
      <sheetName val="LDC45 Critical"/>
      <sheetName val="LDC46 Critical"/>
      <sheetName val="LDC48 Critical"/>
      <sheetName val="Timeline"/>
      <sheetName val="Timeline Example"/>
      <sheetName val="1994 - Average Day"/>
      <sheetName val="1994 - Saturday"/>
      <sheetName val="PS Form 3922-Z"/>
      <sheetName val="LDC 41 Tracking"/>
      <sheetName val="LDC 43 Tracking"/>
      <sheetName val="Individual Count Tracking"/>
      <sheetName val="Office Count Tracking"/>
      <sheetName val="LDC 44 Tracking"/>
      <sheetName val="LDC 45 Tracking"/>
      <sheetName val="LDC 46 Tracking"/>
      <sheetName val="LDC 48 Tracking"/>
      <sheetName val="LDC 48 BULK &amp; BRM Tracking"/>
      <sheetName val="DESK AUDIT Tracking"/>
    </sheetNames>
    <sheetDataSet>
      <sheetData sheetId="2">
        <row r="28">
          <cell r="C28">
            <v>0.08333333333333333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Alignment"/>
      <sheetName val="Display"/>
      <sheetName val="Parameters"/>
      <sheetName val="Cover Sheet"/>
      <sheetName val="Start an Analysis"/>
      <sheetName val="IRT Setup Sheet"/>
      <sheetName val="POS Setup Sheet"/>
      <sheetName val="Weekly Recap"/>
      <sheetName val="Sat"/>
      <sheetName val="Sun"/>
      <sheetName val="Mon"/>
      <sheetName val="Tue"/>
      <sheetName val="Wed"/>
      <sheetName val="Thu"/>
      <sheetName val="Fri"/>
    </sheetNames>
    <sheetDataSet>
      <sheetData sheetId="3">
        <row r="22">
          <cell r="E22">
            <v>0.05</v>
          </cell>
        </row>
        <row r="24">
          <cell r="E24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86"/>
  <sheetViews>
    <sheetView showZeros="0" zoomScale="90" zoomScaleNormal="90" zoomScalePageLayoutView="0" workbookViewId="0" topLeftCell="A1">
      <selection activeCell="H9" sqref="H9"/>
    </sheetView>
  </sheetViews>
  <sheetFormatPr defaultColWidth="9.140625" defaultRowHeight="12.75"/>
  <cols>
    <col min="2" max="2" width="8.421875" style="0" customWidth="1"/>
    <col min="3" max="5" width="11.00390625" style="0" bestFit="1" customWidth="1"/>
    <col min="6" max="6" width="11.00390625" style="0" customWidth="1"/>
    <col min="7" max="17" width="11.00390625" style="0" bestFit="1" customWidth="1"/>
  </cols>
  <sheetData>
    <row r="1" spans="1:40" ht="12.75">
      <c r="A1" s="91" t="s">
        <v>36</v>
      </c>
      <c r="B1" s="91"/>
      <c r="C1" s="91"/>
      <c r="D1" s="91"/>
      <c r="E1" s="91"/>
      <c r="F1" s="91"/>
      <c r="G1" s="92"/>
      <c r="AN1" t="s">
        <v>227</v>
      </c>
    </row>
    <row r="2" spans="1:40" ht="12.75">
      <c r="A2" s="91" t="s">
        <v>37</v>
      </c>
      <c r="B2" s="91"/>
      <c r="C2" s="91"/>
      <c r="D2" s="91"/>
      <c r="E2" s="91"/>
      <c r="F2" s="91"/>
      <c r="G2" s="92"/>
      <c r="O2" s="41"/>
      <c r="AN2" t="s">
        <v>225</v>
      </c>
    </row>
    <row r="3" spans="1:40" ht="13.5">
      <c r="A3" s="91" t="s">
        <v>38</v>
      </c>
      <c r="B3" s="92"/>
      <c r="C3" s="92"/>
      <c r="D3" s="92"/>
      <c r="E3" s="92"/>
      <c r="F3" s="92"/>
      <c r="G3" s="92"/>
      <c r="H3" s="97" t="b">
        <f>+IF(H4="By Employee",FALSE,TRUE)</f>
        <v>1</v>
      </c>
      <c r="I3" t="s">
        <v>216</v>
      </c>
      <c r="O3" s="41"/>
      <c r="AN3" t="s">
        <v>224</v>
      </c>
    </row>
    <row r="4" spans="8:40" ht="12.75">
      <c r="H4" s="351" t="str">
        <f>+'Setup Page'!L35</f>
        <v>By Hours</v>
      </c>
      <c r="O4" s="41"/>
      <c r="AN4" t="s">
        <v>226</v>
      </c>
    </row>
    <row r="5" spans="1:15" ht="13.5">
      <c r="A5" s="93" t="s">
        <v>39</v>
      </c>
      <c r="B5" s="93"/>
      <c r="C5" s="93"/>
      <c r="D5" s="93"/>
      <c r="E5" s="93"/>
      <c r="F5" s="93"/>
      <c r="G5" s="93"/>
      <c r="H5" s="94" t="b">
        <v>0</v>
      </c>
      <c r="I5" t="s">
        <v>40</v>
      </c>
      <c r="O5" s="41"/>
    </row>
    <row r="6" ht="12.75">
      <c r="O6" s="41"/>
    </row>
    <row r="7" spans="7:15" ht="12.75">
      <c r="G7" s="95" t="s">
        <v>41</v>
      </c>
      <c r="H7" s="96" t="s">
        <v>254</v>
      </c>
      <c r="O7" s="41"/>
    </row>
    <row r="8" ht="12.75">
      <c r="O8" s="41"/>
    </row>
    <row r="9" spans="7:15" ht="12.75">
      <c r="G9" s="95" t="s">
        <v>42</v>
      </c>
      <c r="H9" s="97" t="s">
        <v>255</v>
      </c>
      <c r="K9" t="s">
        <v>43</v>
      </c>
      <c r="O9" s="41"/>
    </row>
    <row r="10" ht="12.75">
      <c r="O10" s="41"/>
    </row>
    <row r="11" spans="7:15" ht="12.75">
      <c r="G11" s="95" t="s">
        <v>44</v>
      </c>
      <c r="H11" s="97" t="str">
        <f ca="1">VersionNumber&amp;"."&amp;MONTH(+NOW())&amp;"."&amp;DAY(NOW())&amp;"."&amp;YEAR(NOW())&amp;"."&amp;HOUR(NOW())&amp;"."&amp;MINUTE(NOW())</f>
        <v>1.05a.11.10.2011.14.28</v>
      </c>
      <c r="O11" s="41"/>
    </row>
    <row r="12" spans="2:15" ht="12.75">
      <c r="B12" t="s">
        <v>92</v>
      </c>
      <c r="O12" s="41"/>
    </row>
    <row r="13" spans="2:15" ht="12.75">
      <c r="B13" t="s">
        <v>93</v>
      </c>
      <c r="C13" t="s">
        <v>94</v>
      </c>
      <c r="D13" t="s">
        <v>95</v>
      </c>
      <c r="E13" t="s">
        <v>96</v>
      </c>
      <c r="H13" s="97">
        <v>0.25</v>
      </c>
      <c r="I13" t="s">
        <v>131</v>
      </c>
      <c r="O13" s="41"/>
    </row>
    <row r="14" spans="2:18" ht="12.75">
      <c r="B14" s="95"/>
      <c r="D14" s="95" t="s">
        <v>183</v>
      </c>
      <c r="E14" s="95" t="s">
        <v>184</v>
      </c>
      <c r="F14" s="95" t="s">
        <v>185</v>
      </c>
      <c r="G14" s="95" t="s">
        <v>186</v>
      </c>
      <c r="H14" s="95" t="s">
        <v>187</v>
      </c>
      <c r="I14" s="95" t="s">
        <v>188</v>
      </c>
      <c r="J14" s="95" t="s">
        <v>189</v>
      </c>
      <c r="K14" s="95" t="s">
        <v>190</v>
      </c>
      <c r="L14" s="95" t="s">
        <v>191</v>
      </c>
      <c r="M14" s="95" t="s">
        <v>192</v>
      </c>
      <c r="N14" s="95" t="s">
        <v>193</v>
      </c>
      <c r="O14" s="95" t="s">
        <v>194</v>
      </c>
      <c r="P14" s="95" t="s">
        <v>195</v>
      </c>
      <c r="Q14" s="95" t="s">
        <v>196</v>
      </c>
      <c r="R14" s="95" t="s">
        <v>197</v>
      </c>
    </row>
    <row r="15" spans="2:18" ht="13.5" thickBot="1">
      <c r="B15" s="95" t="s">
        <v>198</v>
      </c>
      <c r="C15" s="346" t="s">
        <v>199</v>
      </c>
      <c r="D15" s="346" t="str">
        <f>+'1994 - Average Day'!B45</f>
        <v>43L</v>
      </c>
      <c r="E15" s="346" t="str">
        <f>+'1994 - Average Day'!B46</f>
        <v>45</v>
      </c>
      <c r="F15" s="346" t="str">
        <f>+'1994 - Average Day'!B47</f>
        <v>L</v>
      </c>
      <c r="G15" s="346" t="str">
        <f>+'1994 - Average Day'!B48</f>
        <v>43F</v>
      </c>
      <c r="H15" s="346" t="str">
        <f>+'1994 - Average Day'!B49</f>
        <v>46</v>
      </c>
      <c r="I15" s="346" t="str">
        <f>+'1994 - Average Day'!B50</f>
        <v>BK</v>
      </c>
      <c r="J15" s="346" t="str">
        <f>+'1994 - Average Day'!B51</f>
        <v>43P</v>
      </c>
      <c r="K15" s="346" t="str">
        <f>+'1994 - Average Day'!B52</f>
        <v>48</v>
      </c>
      <c r="L15" s="346" t="str">
        <f>+'1994 - Average Day'!B53</f>
        <v>NA</v>
      </c>
      <c r="M15" s="346">
        <f>+'1994 - Average Day'!B54</f>
        <v>44</v>
      </c>
      <c r="N15" s="346" t="str">
        <f>+'1994 - Average Day'!B55</f>
        <v>NA</v>
      </c>
      <c r="O15" s="346" t="str">
        <f>+'1994 - Average Day'!B56</f>
        <v>NA</v>
      </c>
      <c r="P15" s="346" t="str">
        <f>+'1994 - Average Day'!B57</f>
        <v>43A</v>
      </c>
      <c r="Q15" s="346" t="str">
        <f>+'1994 - Average Day'!B58</f>
        <v>NA</v>
      </c>
      <c r="R15" s="346" t="str">
        <f>+'1994 - Average Day'!B59</f>
        <v>NA</v>
      </c>
    </row>
    <row r="16" spans="1:18" ht="13.5" thickTop="1">
      <c r="A16" t="s">
        <v>97</v>
      </c>
      <c r="B16" s="343" t="str">
        <f>+'1994 - Average Day'!A9</f>
        <v>Clerk 1</v>
      </c>
      <c r="C16" s="352">
        <f>+SUM(D16:R16)-F16</f>
        <v>0</v>
      </c>
      <c r="D16" s="352">
        <f>+COUNTIF('1994 - Average Day'!$C$9:$CT$9,+D15)*TimeSliceInterval</f>
        <v>0</v>
      </c>
      <c r="E16" s="352">
        <f>+COUNTIF('1994 - Average Day'!$C$9:$CT$9,+E15)*TimeSliceInterval</f>
        <v>0</v>
      </c>
      <c r="F16" s="352">
        <f>+COUNTIF('1994 - Average Day'!$C$9:$CT$9,+F15)*TimeSliceInterval</f>
        <v>0</v>
      </c>
      <c r="G16" s="352">
        <f>+COUNTIF('1994 - Average Day'!$C$9:$CT$9,+G15)*TimeSliceInterval</f>
        <v>0</v>
      </c>
      <c r="H16" s="352">
        <f>+COUNTIF('1994 - Average Day'!$C$9:$CT$9,+H15)*TimeSliceInterval</f>
        <v>0</v>
      </c>
      <c r="I16" s="352">
        <f>+COUNTIF('1994 - Average Day'!$C$9:$CT$9,+I15)*TimeSliceInterval</f>
        <v>0</v>
      </c>
      <c r="J16" s="352">
        <f>+COUNTIF('1994 - Average Day'!$C$9:$CT$9,+J15)*TimeSliceInterval</f>
        <v>0</v>
      </c>
      <c r="K16" s="352">
        <f>+COUNTIF('1994 - Average Day'!$C$9:$CT$9,+K15)*TimeSliceInterval</f>
        <v>0</v>
      </c>
      <c r="L16" s="352">
        <f>+COUNTIF('1994 - Average Day'!$C$9:$CT$9,+L15)*TimeSliceInterval</f>
        <v>0</v>
      </c>
      <c r="M16" s="352">
        <f>+COUNTIF('1994 - Average Day'!$C$9:$CT$9,+M15)*TimeSliceInterval</f>
        <v>0</v>
      </c>
      <c r="N16" s="352">
        <f>+COUNTIF('1994 - Average Day'!$C$9:$CT$9,+N15)*TimeSliceInterval</f>
        <v>0</v>
      </c>
      <c r="O16" s="352">
        <f>+COUNTIF('1994 - Average Day'!$C$9:$CT$9,+O15)*TimeSliceInterval</f>
        <v>0</v>
      </c>
      <c r="P16" s="352">
        <f>+COUNTIF('1994 - Average Day'!$C$9:$CT$9,+P15)*TimeSliceInterval</f>
        <v>0</v>
      </c>
      <c r="Q16" s="352">
        <f>+COUNTIF('1994 - Average Day'!$C$9:$CT$9,+Q15)*TimeSliceInterval</f>
        <v>0</v>
      </c>
      <c r="R16" s="353">
        <f>+COUNTIF('1994 - Average Day'!$C$9:$CT$9,+R15)*TimeSliceInterval</f>
        <v>0</v>
      </c>
    </row>
    <row r="17" spans="1:18" ht="12.75">
      <c r="A17" t="s">
        <v>98</v>
      </c>
      <c r="B17" s="344" t="str">
        <f>+'1994 - Average Day'!A10</f>
        <v>Clerk 2</v>
      </c>
      <c r="C17" s="354">
        <f aca="true" t="shared" si="0" ref="C17:C49">+SUM(D17:R17)-F17</f>
        <v>0</v>
      </c>
      <c r="D17" s="354">
        <f>+COUNTIF('1994 - Average Day'!$C10:$CT10,+$D$15)*TimeSliceInterval</f>
        <v>0</v>
      </c>
      <c r="E17" s="354">
        <f>+COUNTIF('1994 - Average Day'!$C$10:$CT$10,+E15)*TimeSliceInterval</f>
        <v>0</v>
      </c>
      <c r="F17" s="354">
        <f>+COUNTIF('1994 - Average Day'!$C$10:$CT$10,+F15)*TimeSliceInterval</f>
        <v>0</v>
      </c>
      <c r="G17" s="354">
        <f>+COUNTIF('1994 - Average Day'!$C$10:$CT$10,+G15)*TimeSliceInterval</f>
        <v>0</v>
      </c>
      <c r="H17" s="354">
        <f>+COUNTIF('1994 - Average Day'!$C$10:$CT$10,+H15)*TimeSliceInterval</f>
        <v>0</v>
      </c>
      <c r="I17" s="354">
        <f>+COUNTIF('1994 - Average Day'!$C$10:$CT$10,+I15)*TimeSliceInterval</f>
        <v>0</v>
      </c>
      <c r="J17" s="354">
        <f>+COUNTIF('1994 - Average Day'!$C$10:$CT$10,+J15)*TimeSliceInterval</f>
        <v>0</v>
      </c>
      <c r="K17" s="354">
        <f>+COUNTIF('1994 - Average Day'!$C$10:$CT$10,+K15)*TimeSliceInterval</f>
        <v>0</v>
      </c>
      <c r="L17" s="354">
        <f>+COUNTIF('1994 - Average Day'!$C$10:$CT$10,+L15)*TimeSliceInterval</f>
        <v>0</v>
      </c>
      <c r="M17" s="354">
        <f>+COUNTIF('1994 - Average Day'!$C$10:$CT$10,+M15)*TimeSliceInterval</f>
        <v>0</v>
      </c>
      <c r="N17" s="354">
        <f>+COUNTIF('1994 - Average Day'!$C$10:$CT$10,+N15)*TimeSliceInterval</f>
        <v>0</v>
      </c>
      <c r="O17" s="354">
        <f>+COUNTIF('1994 - Average Day'!$C$10:$CT$10,+O15)*TimeSliceInterval</f>
        <v>0</v>
      </c>
      <c r="P17" s="354">
        <f>+COUNTIF('1994 - Average Day'!$C$10:$CT$10,+P15)*TimeSliceInterval</f>
        <v>0</v>
      </c>
      <c r="Q17" s="354">
        <f>+COUNTIF('1994 - Average Day'!$C$10:$CT$10,+Q15)*TimeSliceInterval</f>
        <v>0</v>
      </c>
      <c r="R17" s="355">
        <f>+COUNTIF('1994 - Average Day'!$C$10:$CT$10,+R15)*TimeSliceInterval</f>
        <v>0</v>
      </c>
    </row>
    <row r="18" spans="1:18" ht="12.75">
      <c r="A18" t="s">
        <v>99</v>
      </c>
      <c r="B18" s="344" t="str">
        <f>+'1994 - Average Day'!A11</f>
        <v>Clerk 3</v>
      </c>
      <c r="C18" s="354">
        <f t="shared" si="0"/>
        <v>0</v>
      </c>
      <c r="D18" s="354">
        <f>+COUNTIF('1994 - Average Day'!$C$11:$CT$11,+D15)*TimeSliceInterval</f>
        <v>0</v>
      </c>
      <c r="E18" s="354">
        <f>+COUNTIF('1994 - Average Day'!$C$11:$CT$11,+E15)*TimeSliceInterval</f>
        <v>0</v>
      </c>
      <c r="F18" s="354">
        <f>+COUNTIF('1994 - Average Day'!$C$11:$CT$11,+F15)*TimeSliceInterval</f>
        <v>0</v>
      </c>
      <c r="G18" s="354">
        <f>+COUNTIF('1994 - Average Day'!$C$11:$CT$11,+G15)*TimeSliceInterval</f>
        <v>0</v>
      </c>
      <c r="H18" s="354">
        <f>+COUNTIF('1994 - Average Day'!$C$11:$CT$11,+H15)*TimeSliceInterval</f>
        <v>0</v>
      </c>
      <c r="I18" s="354">
        <f>+COUNTIF('1994 - Average Day'!$C$11:$CT$11,+I15)*TimeSliceInterval</f>
        <v>0</v>
      </c>
      <c r="J18" s="354">
        <f>+COUNTIF('1994 - Average Day'!$C$11:$CT$11,+J15)*TimeSliceInterval</f>
        <v>0</v>
      </c>
      <c r="K18" s="354">
        <f>+COUNTIF('1994 - Average Day'!$C$11:$CT$11,+K15)*TimeSliceInterval</f>
        <v>0</v>
      </c>
      <c r="L18" s="354">
        <f>+COUNTIF('1994 - Average Day'!$C$11:$CT$11,+L15)*TimeSliceInterval</f>
        <v>0</v>
      </c>
      <c r="M18" s="354">
        <f>+COUNTIF('1994 - Average Day'!$C$11:$CT$11,+M15)*TimeSliceInterval</f>
        <v>0</v>
      </c>
      <c r="N18" s="354">
        <f>+COUNTIF('1994 - Average Day'!$C$11:$CT$11,+N15)*TimeSliceInterval</f>
        <v>0</v>
      </c>
      <c r="O18" s="354">
        <f>+COUNTIF('1994 - Average Day'!$C$11:$CT$11,+O15)*TimeSliceInterval</f>
        <v>0</v>
      </c>
      <c r="P18" s="354">
        <f>+COUNTIF('1994 - Average Day'!$C$11:$CT$11,+P15)*TimeSliceInterval</f>
        <v>0</v>
      </c>
      <c r="Q18" s="354">
        <f>+COUNTIF('1994 - Average Day'!$C$11:$CT$11,+Q15)*TimeSliceInterval</f>
        <v>0</v>
      </c>
      <c r="R18" s="355">
        <f>+COUNTIF('1994 - Average Day'!$C$11:$CT$11,+R15)*TimeSliceInterval</f>
        <v>0</v>
      </c>
    </row>
    <row r="19" spans="1:20" ht="12.75">
      <c r="A19" t="s">
        <v>100</v>
      </c>
      <c r="B19" s="344" t="str">
        <f>+'1994 - Average Day'!A12</f>
        <v>Clerk 4</v>
      </c>
      <c r="C19" s="354">
        <f t="shared" si="0"/>
        <v>0</v>
      </c>
      <c r="D19" s="354">
        <f>+COUNTIF('1994 - Average Day'!$C$12:$CT$12,+D15)*TimeSliceInterval</f>
        <v>0</v>
      </c>
      <c r="E19" s="354">
        <f>+COUNTIF('1994 - Average Day'!$C$12:$CT$12,+E15)*TimeSliceInterval</f>
        <v>0</v>
      </c>
      <c r="F19" s="354">
        <f>+COUNTIF('1994 - Average Day'!$C$12:$CT$12,+F15)*TimeSliceInterval</f>
        <v>0</v>
      </c>
      <c r="G19" s="354">
        <f>+COUNTIF('1994 - Average Day'!$C$12:$CT$12,+G15)*TimeSliceInterval</f>
        <v>0</v>
      </c>
      <c r="H19" s="354">
        <f>+COUNTIF('1994 - Average Day'!$C$12:$CT$12,+H15)*TimeSliceInterval</f>
        <v>0</v>
      </c>
      <c r="I19" s="354">
        <f>+COUNTIF('1994 - Average Day'!$C$12:$CT$12,+I15)*TimeSliceInterval</f>
        <v>0</v>
      </c>
      <c r="J19" s="354">
        <f>+COUNTIF('1994 - Average Day'!$C$12:$CT$12,+J15)*TimeSliceInterval</f>
        <v>0</v>
      </c>
      <c r="K19" s="354">
        <f>+COUNTIF('1994 - Average Day'!$C$12:$CT$12,+K15)*TimeSliceInterval</f>
        <v>0</v>
      </c>
      <c r="L19" s="354">
        <f>+COUNTIF('1994 - Average Day'!$C$12:$CT$12,+L15)*TimeSliceInterval</f>
        <v>0</v>
      </c>
      <c r="M19" s="354">
        <f>+COUNTIF('1994 - Average Day'!$C$12:$CT$12,+M15)*TimeSliceInterval</f>
        <v>0</v>
      </c>
      <c r="N19" s="354">
        <f>+COUNTIF('1994 - Average Day'!$C$12:$CT$12,+N15)*TimeSliceInterval</f>
        <v>0</v>
      </c>
      <c r="O19" s="354">
        <f>+COUNTIF('1994 - Average Day'!$C$12:$CT$12,+O15)*TimeSliceInterval</f>
        <v>0</v>
      </c>
      <c r="P19" s="354">
        <f>+COUNTIF('1994 - Average Day'!$C$12:$CT$12,+P15)*TimeSliceInterval</f>
        <v>0</v>
      </c>
      <c r="Q19" s="354">
        <f>+COUNTIF('1994 - Average Day'!$C$12:$CT$12,+Q15)*TimeSliceInterval</f>
        <v>0</v>
      </c>
      <c r="R19" s="355">
        <f>+COUNTIF('1994 - Average Day'!$C$12:$CT$12,+R15)*TimeSliceInterval</f>
        <v>0</v>
      </c>
      <c r="S19" s="41"/>
      <c r="T19" s="41"/>
    </row>
    <row r="20" spans="1:18" ht="12.75">
      <c r="A20" t="s">
        <v>101</v>
      </c>
      <c r="B20" s="344" t="str">
        <f>+'1994 - Average Day'!A13</f>
        <v>Clerk 5</v>
      </c>
      <c r="C20" s="354">
        <f t="shared" si="0"/>
        <v>0</v>
      </c>
      <c r="D20" s="354">
        <f>+COUNTIF('1994 - Average Day'!$C$13:$CT$13,+D15)*TimeSliceInterval</f>
        <v>0</v>
      </c>
      <c r="E20" s="354">
        <f>+COUNTIF('1994 - Average Day'!$C$13:$CT$13,+E15)*TimeSliceInterval</f>
        <v>0</v>
      </c>
      <c r="F20" s="354">
        <f>+COUNTIF('1994 - Average Day'!$C$13:$CT$13,+F15)*TimeSliceInterval</f>
        <v>0</v>
      </c>
      <c r="G20" s="354">
        <f>+COUNTIF('1994 - Average Day'!$C$13:$CT$13,+G15)*TimeSliceInterval</f>
        <v>0</v>
      </c>
      <c r="H20" s="354">
        <f>+COUNTIF('1994 - Average Day'!$C$13:$CT$13,+H15)*TimeSliceInterval</f>
        <v>0</v>
      </c>
      <c r="I20" s="354">
        <f>+COUNTIF('1994 - Average Day'!$C$13:$CT$13,+I15)*TimeSliceInterval</f>
        <v>0</v>
      </c>
      <c r="J20" s="354">
        <f>+COUNTIF('1994 - Average Day'!$C$13:$CT$13,+J15)*TimeSliceInterval</f>
        <v>0</v>
      </c>
      <c r="K20" s="354">
        <f>+COUNTIF('1994 - Average Day'!$C$13:$CT$13,+K15)*TimeSliceInterval</f>
        <v>0</v>
      </c>
      <c r="L20" s="354">
        <f>+COUNTIF('1994 - Average Day'!$C$13:$CT$13,+L15)*TimeSliceInterval</f>
        <v>0</v>
      </c>
      <c r="M20" s="354">
        <f>+COUNTIF('1994 - Average Day'!$C$13:$CT$13,+M15)*TimeSliceInterval</f>
        <v>0</v>
      </c>
      <c r="N20" s="354">
        <f>+COUNTIF('1994 - Average Day'!$C$13:$CT$13,+N15)*TimeSliceInterval</f>
        <v>0</v>
      </c>
      <c r="O20" s="354">
        <f>+COUNTIF('1994 - Average Day'!$C$13:$CT$13,+O15)*TimeSliceInterval</f>
        <v>0</v>
      </c>
      <c r="P20" s="354">
        <f>+COUNTIF('1994 - Average Day'!$C$13:$CT$13,+P15)*TimeSliceInterval</f>
        <v>0</v>
      </c>
      <c r="Q20" s="354">
        <f>+COUNTIF('1994 - Average Day'!$C$13:$CT$13,+Q15)*TimeSliceInterval</f>
        <v>0</v>
      </c>
      <c r="R20" s="355">
        <f>+COUNTIF('1994 - Average Day'!$C$13:$CT$13,+R15)*TimeSliceInterval</f>
        <v>0</v>
      </c>
    </row>
    <row r="21" spans="1:18" ht="12.75">
      <c r="A21" t="s">
        <v>102</v>
      </c>
      <c r="B21" s="344">
        <f>+'1994 - Average Day'!A14</f>
        <v>0</v>
      </c>
      <c r="C21" s="354">
        <f t="shared" si="0"/>
        <v>0</v>
      </c>
      <c r="D21" s="354">
        <f>+COUNTIF('1994 - Average Day'!$C$14:$CT$14,+D15)*TimeSliceInterval</f>
        <v>0</v>
      </c>
      <c r="E21" s="354">
        <f>+COUNTIF('1994 - Average Day'!$C$14:$CT$14,+E15)*TimeSliceInterval</f>
        <v>0</v>
      </c>
      <c r="F21" s="354">
        <f>+COUNTIF('1994 - Average Day'!$C$14:$CT$14,+F15)*TimeSliceInterval</f>
        <v>0</v>
      </c>
      <c r="G21" s="354">
        <f>+COUNTIF('1994 - Average Day'!$C$14:$CT$14,+G15)*TimeSliceInterval</f>
        <v>0</v>
      </c>
      <c r="H21" s="354">
        <f>+COUNTIF('1994 - Average Day'!$C$14:$CT$14,+H15)*TimeSliceInterval</f>
        <v>0</v>
      </c>
      <c r="I21" s="354">
        <f>+COUNTIF('1994 - Average Day'!$C$14:$CT$14,+I15)*TimeSliceInterval</f>
        <v>0</v>
      </c>
      <c r="J21" s="354">
        <f>+COUNTIF('1994 - Average Day'!$C$14:$CT$14,+J15)*TimeSliceInterval</f>
        <v>0</v>
      </c>
      <c r="K21" s="354">
        <f>+COUNTIF('1994 - Average Day'!$C$14:$CT$14,+K15)*TimeSliceInterval</f>
        <v>0</v>
      </c>
      <c r="L21" s="354">
        <f>+COUNTIF('1994 - Average Day'!$C$14:$CT$14,+L15)*TimeSliceInterval</f>
        <v>0</v>
      </c>
      <c r="M21" s="354">
        <f>+COUNTIF('1994 - Average Day'!$C$14:$CT$14,+M15)*TimeSliceInterval</f>
        <v>0</v>
      </c>
      <c r="N21" s="354">
        <f>+COUNTIF('1994 - Average Day'!$C$14:$CT$14,+N15)*TimeSliceInterval</f>
        <v>0</v>
      </c>
      <c r="O21" s="354">
        <f>+COUNTIF('1994 - Average Day'!$C$14:$CT$14,+O15)*TimeSliceInterval</f>
        <v>0</v>
      </c>
      <c r="P21" s="354">
        <f>+COUNTIF('1994 - Average Day'!$C$14:$CT$14,+P15)*TimeSliceInterval</f>
        <v>0</v>
      </c>
      <c r="Q21" s="354">
        <f>+COUNTIF('1994 - Average Day'!$C$14:$CT$14,+Q15)*TimeSliceInterval</f>
        <v>0</v>
      </c>
      <c r="R21" s="355">
        <f>+COUNTIF('1994 - Average Day'!$C$14:$CT$14,+R15)*TimeSliceInterval</f>
        <v>0</v>
      </c>
    </row>
    <row r="22" spans="1:18" ht="12.75">
      <c r="A22" t="s">
        <v>103</v>
      </c>
      <c r="B22" s="344">
        <f>+'1994 - Average Day'!A15</f>
        <v>0</v>
      </c>
      <c r="C22" s="354">
        <f t="shared" si="0"/>
        <v>0</v>
      </c>
      <c r="D22" s="354">
        <f>+COUNTIF('1994 - Average Day'!$C$15:$CT$15,+D15)*TimeSliceInterval</f>
        <v>0</v>
      </c>
      <c r="E22" s="354">
        <f>+COUNTIF('1994 - Average Day'!$C$15:$CT$15,+E15)*TimeSliceInterval</f>
        <v>0</v>
      </c>
      <c r="F22" s="354">
        <f>+COUNTIF('1994 - Average Day'!$C$15:$CT$15,+F15)*TimeSliceInterval</f>
        <v>0</v>
      </c>
      <c r="G22" s="354">
        <f>+COUNTIF('1994 - Average Day'!$C$15:$CT$15,+G15)*TimeSliceInterval</f>
        <v>0</v>
      </c>
      <c r="H22" s="354">
        <f>+COUNTIF('1994 - Average Day'!$C$15:$CT$15,+H15)*TimeSliceInterval</f>
        <v>0</v>
      </c>
      <c r="I22" s="354">
        <f>+COUNTIF('1994 - Average Day'!$C$15:$CT$15,+I15)*TimeSliceInterval</f>
        <v>0</v>
      </c>
      <c r="J22" s="354">
        <f>+COUNTIF('1994 - Average Day'!$C$15:$CT$15,+J15)*TimeSliceInterval</f>
        <v>0</v>
      </c>
      <c r="K22" s="354">
        <f>+COUNTIF('1994 - Average Day'!$C$15:$CT$15,+K15)*TimeSliceInterval</f>
        <v>0</v>
      </c>
      <c r="L22" s="354">
        <f>+COUNTIF('1994 - Average Day'!$C$15:$CT$15,+L15)*TimeSliceInterval</f>
        <v>0</v>
      </c>
      <c r="M22" s="354">
        <f>+COUNTIF('1994 - Average Day'!$C$15:$CT$15,+M15)*TimeSliceInterval</f>
        <v>0</v>
      </c>
      <c r="N22" s="354">
        <f>+COUNTIF('1994 - Average Day'!$C$15:$CT$15,+N15)*TimeSliceInterval</f>
        <v>0</v>
      </c>
      <c r="O22" s="354">
        <f>+COUNTIF('1994 - Average Day'!$C$15:$CT$15,+O15)*TimeSliceInterval</f>
        <v>0</v>
      </c>
      <c r="P22" s="354">
        <f>+COUNTIF('1994 - Average Day'!$C$15:$CT$15,+P15)*TimeSliceInterval</f>
        <v>0</v>
      </c>
      <c r="Q22" s="354">
        <f>+COUNTIF('1994 - Average Day'!$C$15:$CT$15,+Q15)*TimeSliceInterval</f>
        <v>0</v>
      </c>
      <c r="R22" s="355">
        <f>+COUNTIF('1994 - Average Day'!$C$15:$CT$15,+R15)*TimeSliceInterval</f>
        <v>0</v>
      </c>
    </row>
    <row r="23" spans="1:18" ht="12.75">
      <c r="A23" t="s">
        <v>104</v>
      </c>
      <c r="B23" s="344">
        <f>+'1994 - Average Day'!A16</f>
        <v>0</v>
      </c>
      <c r="C23" s="354">
        <f t="shared" si="0"/>
        <v>0</v>
      </c>
      <c r="D23" s="354">
        <f>+COUNTIF('1994 - Average Day'!$C$16:$CT$16,+D15)*TimeSliceInterval</f>
        <v>0</v>
      </c>
      <c r="E23" s="354">
        <f>+COUNTIF('1994 - Average Day'!$C$16:$CT$16,+E15)*TimeSliceInterval</f>
        <v>0</v>
      </c>
      <c r="F23" s="354">
        <f>+COUNTIF('1994 - Average Day'!$C$16:$CT$16,+F15)*TimeSliceInterval</f>
        <v>0</v>
      </c>
      <c r="G23" s="354">
        <f>+COUNTIF('1994 - Average Day'!$C$16:$CT$16,+G15)*TimeSliceInterval</f>
        <v>0</v>
      </c>
      <c r="H23" s="354">
        <f>+COUNTIF('1994 - Average Day'!$C$16:$CT$16,+H15)*TimeSliceInterval</f>
        <v>0</v>
      </c>
      <c r="I23" s="354">
        <f>+COUNTIF('1994 - Average Day'!$C$16:$CT$16,+I15)*TimeSliceInterval</f>
        <v>0</v>
      </c>
      <c r="J23" s="354">
        <f>+COUNTIF('1994 - Average Day'!$C$16:$CT$16,+J15)*TimeSliceInterval</f>
        <v>0</v>
      </c>
      <c r="K23" s="354">
        <f>+COUNTIF('1994 - Average Day'!$C$16:$CT$16,+K15)*TimeSliceInterval</f>
        <v>0</v>
      </c>
      <c r="L23" s="354">
        <f>+COUNTIF('1994 - Average Day'!$C$16:$CT$16,+L15)*TimeSliceInterval</f>
        <v>0</v>
      </c>
      <c r="M23" s="354">
        <f>+COUNTIF('1994 - Average Day'!$C$16:$CT$16,+M15)*TimeSliceInterval</f>
        <v>0</v>
      </c>
      <c r="N23" s="354">
        <f>+COUNTIF('1994 - Average Day'!$C$16:$CT$16,+N15)*TimeSliceInterval</f>
        <v>0</v>
      </c>
      <c r="O23" s="354">
        <f>+COUNTIF('1994 - Average Day'!$C$16:$CT$16,+O15)*TimeSliceInterval</f>
        <v>0</v>
      </c>
      <c r="P23" s="354">
        <f>+COUNTIF('1994 - Average Day'!$C$16:$CT$16,+P15)*TimeSliceInterval</f>
        <v>0</v>
      </c>
      <c r="Q23" s="354">
        <f>+COUNTIF('1994 - Average Day'!$C$16:$CT$16,+Q15)*TimeSliceInterval</f>
        <v>0</v>
      </c>
      <c r="R23" s="355">
        <f>+COUNTIF('1994 - Average Day'!$C$16:$CT$16,+R15)*TimeSliceInterval</f>
        <v>0</v>
      </c>
    </row>
    <row r="24" spans="1:18" ht="12.75">
      <c r="A24" t="s">
        <v>105</v>
      </c>
      <c r="B24" s="344">
        <f>+'1994 - Average Day'!A17</f>
        <v>0</v>
      </c>
      <c r="C24" s="354">
        <f t="shared" si="0"/>
        <v>0</v>
      </c>
      <c r="D24" s="354">
        <f>+COUNTIF('1994 - Average Day'!$C$17:$CT$17,+D15)*TimeSliceInterval</f>
        <v>0</v>
      </c>
      <c r="E24" s="354">
        <f>+COUNTIF('1994 - Average Day'!$C$17:$CT$17,+E15)*TimeSliceInterval</f>
        <v>0</v>
      </c>
      <c r="F24" s="354">
        <f>+COUNTIF('1994 - Average Day'!$C$17:$CT$17,+F15)*TimeSliceInterval</f>
        <v>0</v>
      </c>
      <c r="G24" s="354">
        <f>+COUNTIF('1994 - Average Day'!$C$17:$CT$17,+G15)*TimeSliceInterval</f>
        <v>0</v>
      </c>
      <c r="H24" s="354">
        <f>+COUNTIF('1994 - Average Day'!$C$17:$CT$17,+H15)*TimeSliceInterval</f>
        <v>0</v>
      </c>
      <c r="I24" s="354">
        <f>+COUNTIF('1994 - Average Day'!$C$17:$CT$17,+I15)*TimeSliceInterval</f>
        <v>0</v>
      </c>
      <c r="J24" s="354">
        <f>+COUNTIF('1994 - Average Day'!$C$17:$CT$17,+J15)*TimeSliceInterval</f>
        <v>0</v>
      </c>
      <c r="K24" s="354">
        <f>+COUNTIF('1994 - Average Day'!$C$17:$CT$17,+K15)*TimeSliceInterval</f>
        <v>0</v>
      </c>
      <c r="L24" s="354">
        <f>+COUNTIF('1994 - Average Day'!$C$17:$CT$17,+L15)*TimeSliceInterval</f>
        <v>0</v>
      </c>
      <c r="M24" s="354">
        <f>+COUNTIF('1994 - Average Day'!$C$17:$CT$17,+M15)*TimeSliceInterval</f>
        <v>0</v>
      </c>
      <c r="N24" s="354">
        <f>+COUNTIF('1994 - Average Day'!$C$17:$CT$17,+N15)*TimeSliceInterval</f>
        <v>0</v>
      </c>
      <c r="O24" s="354">
        <f>+COUNTIF('1994 - Average Day'!$C$17:$CT$17,+O15)*TimeSliceInterval</f>
        <v>0</v>
      </c>
      <c r="P24" s="354">
        <f>+COUNTIF('1994 - Average Day'!$C$17:$CT$17,+P15)*TimeSliceInterval</f>
        <v>0</v>
      </c>
      <c r="Q24" s="354">
        <f>+COUNTIF('1994 - Average Day'!$C$17:$CT$17,+Q15)*TimeSliceInterval</f>
        <v>0</v>
      </c>
      <c r="R24" s="355">
        <f>+COUNTIF('1994 - Average Day'!$C$17:$CT$17,+R15)*TimeSliceInterval</f>
        <v>0</v>
      </c>
    </row>
    <row r="25" spans="1:18" ht="12.75">
      <c r="A25" t="s">
        <v>106</v>
      </c>
      <c r="B25" s="344">
        <f>+'1994 - Average Day'!A18</f>
        <v>0</v>
      </c>
      <c r="C25" s="354">
        <f t="shared" si="0"/>
        <v>0</v>
      </c>
      <c r="D25" s="354">
        <f>+COUNTIF('1994 - Average Day'!$C$18:$CT$18,+D15)*TimeSliceInterval</f>
        <v>0</v>
      </c>
      <c r="E25" s="354">
        <f>+COUNTIF('1994 - Average Day'!$C$18:$CT$18,+E15)*TimeSliceInterval</f>
        <v>0</v>
      </c>
      <c r="F25" s="354">
        <f>+COUNTIF('1994 - Average Day'!$C$18:$CT$18,+F15)*TimeSliceInterval</f>
        <v>0</v>
      </c>
      <c r="G25" s="354">
        <f>+COUNTIF('1994 - Average Day'!$C$18:$CT$18,+G15)*TimeSliceInterval</f>
        <v>0</v>
      </c>
      <c r="H25" s="354">
        <f>+COUNTIF('1994 - Average Day'!$C$18:$CT$18,+H15)*TimeSliceInterval</f>
        <v>0</v>
      </c>
      <c r="I25" s="354">
        <f>+COUNTIF('1994 - Average Day'!$C$18:$CT$18,+I15)*TimeSliceInterval</f>
        <v>0</v>
      </c>
      <c r="J25" s="354">
        <f>+COUNTIF('1994 - Average Day'!$C$18:$CT$18,+J15)*TimeSliceInterval</f>
        <v>0</v>
      </c>
      <c r="K25" s="354">
        <f>+COUNTIF('1994 - Average Day'!$C$18:$CT$18,+K15)*TimeSliceInterval</f>
        <v>0</v>
      </c>
      <c r="L25" s="354">
        <f>+COUNTIF('1994 - Average Day'!$C$18:$CT$18,+L15)*TimeSliceInterval</f>
        <v>0</v>
      </c>
      <c r="M25" s="354">
        <f>+COUNTIF('1994 - Average Day'!$C$18:$CT$18,+M15)*TimeSliceInterval</f>
        <v>0</v>
      </c>
      <c r="N25" s="354">
        <f>+COUNTIF('1994 - Average Day'!$C$18:$CT$18,+N15)*TimeSliceInterval</f>
        <v>0</v>
      </c>
      <c r="O25" s="354">
        <f>+COUNTIF('1994 - Average Day'!$C$18:$CT$18,+O15)*TimeSliceInterval</f>
        <v>0</v>
      </c>
      <c r="P25" s="354">
        <f>+COUNTIF('1994 - Average Day'!$C$18:$CT$18,+P15)*TimeSliceInterval</f>
        <v>0</v>
      </c>
      <c r="Q25" s="354">
        <f>+COUNTIF('1994 - Average Day'!$C$18:$CT$18,+Q15)*TimeSliceInterval</f>
        <v>0</v>
      </c>
      <c r="R25" s="355">
        <f>+COUNTIF('1994 - Average Day'!$C$18:$CT$18,+R15)*TimeSliceInterval</f>
        <v>0</v>
      </c>
    </row>
    <row r="26" spans="1:18" ht="12.75">
      <c r="A26" t="s">
        <v>159</v>
      </c>
      <c r="B26" s="344">
        <f>+'1994 - Average Day'!A19</f>
        <v>0</v>
      </c>
      <c r="C26" s="354">
        <f t="shared" si="0"/>
        <v>0</v>
      </c>
      <c r="D26" s="354">
        <f>+COUNTIF('1994 - Average Day'!$C$19:$CT$19,+D15)*TimeSliceInterval</f>
        <v>0</v>
      </c>
      <c r="E26" s="354">
        <f>+COUNTIF('1994 - Average Day'!$C$19:$CT$19,+E15)*TimeSliceInterval</f>
        <v>0</v>
      </c>
      <c r="F26" s="354">
        <f>+COUNTIF('1994 - Average Day'!$C$19:$CT$19,+F15)*TimeSliceInterval</f>
        <v>0</v>
      </c>
      <c r="G26" s="354">
        <f>+COUNTIF('1994 - Average Day'!$C$19:$CT$19,+G15)*TimeSliceInterval</f>
        <v>0</v>
      </c>
      <c r="H26" s="354">
        <f>+COUNTIF('1994 - Average Day'!$C$19:$CT$19,+H15)*TimeSliceInterval</f>
        <v>0</v>
      </c>
      <c r="I26" s="354">
        <f>+COUNTIF('1994 - Average Day'!$C$19:$CT$19,+I15)*TimeSliceInterval</f>
        <v>0</v>
      </c>
      <c r="J26" s="354">
        <f>+COUNTIF('1994 - Average Day'!$C$19:$CT$19,+J15)*TimeSliceInterval</f>
        <v>0</v>
      </c>
      <c r="K26" s="354">
        <f>+COUNTIF('1994 - Average Day'!$C$19:$CT$19,+K15)*TimeSliceInterval</f>
        <v>0</v>
      </c>
      <c r="L26" s="354">
        <f>+COUNTIF('1994 - Average Day'!$C$19:$CT$19,+L15)*TimeSliceInterval</f>
        <v>0</v>
      </c>
      <c r="M26" s="354">
        <f>+COUNTIF('1994 - Average Day'!$C$19:$CT$19,+M15)*TimeSliceInterval</f>
        <v>0</v>
      </c>
      <c r="N26" s="354">
        <f>+COUNTIF('1994 - Average Day'!$C$19:$CT$19,+N15)*TimeSliceInterval</f>
        <v>0</v>
      </c>
      <c r="O26" s="354">
        <f>+COUNTIF('1994 - Average Day'!$C$19:$CT$19,+O15)*TimeSliceInterval</f>
        <v>0</v>
      </c>
      <c r="P26" s="354">
        <f>+COUNTIF('1994 - Average Day'!$C$19:$CT$19,+P15)*TimeSliceInterval</f>
        <v>0</v>
      </c>
      <c r="Q26" s="354">
        <f>+COUNTIF('1994 - Average Day'!$C$19:$CT$19,+Q15)*TimeSliceInterval</f>
        <v>0</v>
      </c>
      <c r="R26" s="355">
        <f>+COUNTIF('1994 - Average Day'!$C$19:$CT$19,+R15)*TimeSliceInterval</f>
        <v>0</v>
      </c>
    </row>
    <row r="27" spans="1:18" ht="12.75">
      <c r="A27" t="s">
        <v>160</v>
      </c>
      <c r="B27" s="344">
        <f>+'1994 - Average Day'!A20</f>
        <v>0</v>
      </c>
      <c r="C27" s="354">
        <f t="shared" si="0"/>
        <v>0</v>
      </c>
      <c r="D27" s="354">
        <f>+COUNTIF('1994 - Average Day'!$C$20:$CT$20,+D15)*TimeSliceInterval</f>
        <v>0</v>
      </c>
      <c r="E27" s="354">
        <f>+COUNTIF('1994 - Average Day'!$C$20:$CT$20,+E15)*TimeSliceInterval</f>
        <v>0</v>
      </c>
      <c r="F27" s="354">
        <f>+COUNTIF('1994 - Average Day'!$C$20:$CT$20,+F15)*TimeSliceInterval</f>
        <v>0</v>
      </c>
      <c r="G27" s="354">
        <f>+COUNTIF('1994 - Average Day'!$C$20:$CT$20,+G15)*TimeSliceInterval</f>
        <v>0</v>
      </c>
      <c r="H27" s="354">
        <f>+COUNTIF('1994 - Average Day'!$C$20:$CT$20,+H15)*TimeSliceInterval</f>
        <v>0</v>
      </c>
      <c r="I27" s="354">
        <f>+COUNTIF('1994 - Average Day'!$C$20:$CT$20,+I15)*TimeSliceInterval</f>
        <v>0</v>
      </c>
      <c r="J27" s="354">
        <f>+COUNTIF('1994 - Average Day'!$C$20:$CT$20,+J15)*TimeSliceInterval</f>
        <v>0</v>
      </c>
      <c r="K27" s="354">
        <f>+COUNTIF('1994 - Average Day'!$C$20:$CT$20,+K15)*TimeSliceInterval</f>
        <v>0</v>
      </c>
      <c r="L27" s="354">
        <f>+COUNTIF('1994 - Average Day'!$C$20:$CT$20,+L15)*TimeSliceInterval</f>
        <v>0</v>
      </c>
      <c r="M27" s="354">
        <f>+COUNTIF('1994 - Average Day'!$C$20:$CT$20,+M15)*TimeSliceInterval</f>
        <v>0</v>
      </c>
      <c r="N27" s="354">
        <f>+COUNTIF('1994 - Average Day'!$C$20:$CT$20,+N15)*TimeSliceInterval</f>
        <v>0</v>
      </c>
      <c r="O27" s="354">
        <f>+COUNTIF('1994 - Average Day'!$C$20:$CT$20,+O15)*TimeSliceInterval</f>
        <v>0</v>
      </c>
      <c r="P27" s="354">
        <f>+COUNTIF('1994 - Average Day'!$C$20:$CT$20,+P15)*TimeSliceInterval</f>
        <v>0</v>
      </c>
      <c r="Q27" s="354">
        <f>+COUNTIF('1994 - Average Day'!$C$20:$CT$20,+Q15)*TimeSliceInterval</f>
        <v>0</v>
      </c>
      <c r="R27" s="355">
        <f>+COUNTIF('1994 - Average Day'!$C$20:$CT$20,+R15)*TimeSliceInterval</f>
        <v>0</v>
      </c>
    </row>
    <row r="28" spans="1:18" ht="12.75">
      <c r="A28" t="s">
        <v>161</v>
      </c>
      <c r="B28" s="344">
        <f>+'1994 - Average Day'!A21</f>
        <v>0</v>
      </c>
      <c r="C28" s="354">
        <f t="shared" si="0"/>
        <v>0</v>
      </c>
      <c r="D28" s="354">
        <f>+COUNTIF('1994 - Average Day'!$C$21:$CT$21,+D15)*TimeSliceInterval</f>
        <v>0</v>
      </c>
      <c r="E28" s="354">
        <f>+COUNTIF('1994 - Average Day'!$C$21:$CT$21,+E15)*TimeSliceInterval</f>
        <v>0</v>
      </c>
      <c r="F28" s="354">
        <f>+COUNTIF('1994 - Average Day'!$C$21:$CT$21,+F15)*TimeSliceInterval</f>
        <v>0</v>
      </c>
      <c r="G28" s="354">
        <f>+COUNTIF('1994 - Average Day'!$C$21:$CT$21,+G15)*TimeSliceInterval</f>
        <v>0</v>
      </c>
      <c r="H28" s="354">
        <f>+COUNTIF('1994 - Average Day'!$C$21:$CT$21,+H15)*TimeSliceInterval</f>
        <v>0</v>
      </c>
      <c r="I28" s="354">
        <f>+COUNTIF('1994 - Average Day'!$C$21:$CT$21,+I15)*TimeSliceInterval</f>
        <v>0</v>
      </c>
      <c r="J28" s="354">
        <f>+COUNTIF('1994 - Average Day'!$C$21:$CT$21,+J15)*TimeSliceInterval</f>
        <v>0</v>
      </c>
      <c r="K28" s="354">
        <f>+COUNTIF('1994 - Average Day'!$C$21:$CT$21,+K15)*TimeSliceInterval</f>
        <v>0</v>
      </c>
      <c r="L28" s="354">
        <f>+COUNTIF('1994 - Average Day'!$C$21:$CT$21,+L15)*TimeSliceInterval</f>
        <v>0</v>
      </c>
      <c r="M28" s="354">
        <f>+COUNTIF('1994 - Average Day'!$C$21:$CT$21,+M15)*TimeSliceInterval</f>
        <v>0</v>
      </c>
      <c r="N28" s="354">
        <f>+COUNTIF('1994 - Average Day'!$C$21:$CT$21,+N15)*TimeSliceInterval</f>
        <v>0</v>
      </c>
      <c r="O28" s="354">
        <f>+COUNTIF('1994 - Average Day'!$C$21:$CT$21,+O15)*TimeSliceInterval</f>
        <v>0</v>
      </c>
      <c r="P28" s="354">
        <f>+COUNTIF('1994 - Average Day'!$C$21:$CT$21,+P15)*TimeSliceInterval</f>
        <v>0</v>
      </c>
      <c r="Q28" s="354">
        <f>+COUNTIF('1994 - Average Day'!$C$21:$CT$21,+Q15)*TimeSliceInterval</f>
        <v>0</v>
      </c>
      <c r="R28" s="355">
        <f>+COUNTIF('1994 - Average Day'!$C$21:$CT$21,+R15)*TimeSliceInterval</f>
        <v>0</v>
      </c>
    </row>
    <row r="29" spans="1:18" ht="12.75">
      <c r="A29" t="s">
        <v>162</v>
      </c>
      <c r="B29" s="344">
        <f>+'1994 - Average Day'!A22</f>
        <v>0</v>
      </c>
      <c r="C29" s="354">
        <f t="shared" si="0"/>
        <v>0</v>
      </c>
      <c r="D29" s="354">
        <f>+COUNTIF('1994 - Average Day'!$C$22:$CT$22,+D15)*TimeSliceInterval</f>
        <v>0</v>
      </c>
      <c r="E29" s="354">
        <f>+COUNTIF('1994 - Average Day'!$C$22:$CT$22,+E15)*TimeSliceInterval</f>
        <v>0</v>
      </c>
      <c r="F29" s="354">
        <f>+COUNTIF('1994 - Average Day'!$C$22:$CT$22,+F15)*TimeSliceInterval</f>
        <v>0</v>
      </c>
      <c r="G29" s="354">
        <f>+COUNTIF('1994 - Average Day'!$C$22:$CT$22,+G15)*TimeSliceInterval</f>
        <v>0</v>
      </c>
      <c r="H29" s="354">
        <f>+COUNTIF('1994 - Average Day'!$C$22:$CT$22,+H15)*TimeSliceInterval</f>
        <v>0</v>
      </c>
      <c r="I29" s="354">
        <f>+COUNTIF('1994 - Average Day'!$C$22:$CT$22,+I15)*TimeSliceInterval</f>
        <v>0</v>
      </c>
      <c r="J29" s="354">
        <f>+COUNTIF('1994 - Average Day'!$C$22:$CT$22,+J15)*TimeSliceInterval</f>
        <v>0</v>
      </c>
      <c r="K29" s="354">
        <f>+COUNTIF('1994 - Average Day'!$C$22:$CT$22,+K15)*TimeSliceInterval</f>
        <v>0</v>
      </c>
      <c r="L29" s="354">
        <f>+COUNTIF('1994 - Average Day'!$C$22:$CT$22,+L15)*TimeSliceInterval</f>
        <v>0</v>
      </c>
      <c r="M29" s="354">
        <f>+COUNTIF('1994 - Average Day'!$C$22:$CT$22,+M15)*TimeSliceInterval</f>
        <v>0</v>
      </c>
      <c r="N29" s="354">
        <f>+COUNTIF('1994 - Average Day'!$C$22:$CT$22,+N15)*TimeSliceInterval</f>
        <v>0</v>
      </c>
      <c r="O29" s="354">
        <f>+COUNTIF('1994 - Average Day'!$C$22:$CT$22,+O15)*TimeSliceInterval</f>
        <v>0</v>
      </c>
      <c r="P29" s="354">
        <f>+COUNTIF('1994 - Average Day'!$C$22:$CT$22,+P15)*TimeSliceInterval</f>
        <v>0</v>
      </c>
      <c r="Q29" s="354">
        <f>+COUNTIF('1994 - Average Day'!$C$22:$CT$22,+Q15)*TimeSliceInterval</f>
        <v>0</v>
      </c>
      <c r="R29" s="355">
        <f>+COUNTIF('1994 - Average Day'!$C$22:$CT$22,+R15)*TimeSliceInterval</f>
        <v>0</v>
      </c>
    </row>
    <row r="30" spans="1:18" ht="12.75">
      <c r="A30" t="s">
        <v>163</v>
      </c>
      <c r="B30" s="344">
        <f>+'1994 - Average Day'!A23</f>
        <v>0</v>
      </c>
      <c r="C30" s="354">
        <f t="shared" si="0"/>
        <v>0</v>
      </c>
      <c r="D30" s="354">
        <f>+COUNTIF('1994 - Average Day'!$C$23:$CT$23,+D15)*TimeSliceInterval</f>
        <v>0</v>
      </c>
      <c r="E30" s="354">
        <f>+COUNTIF('1994 - Average Day'!$C$23:$CT$23,+E15)*TimeSliceInterval</f>
        <v>0</v>
      </c>
      <c r="F30" s="354">
        <f>+COUNTIF('1994 - Average Day'!$C$23:$CT$23,+F15)*TimeSliceInterval</f>
        <v>0</v>
      </c>
      <c r="G30" s="354">
        <f>+COUNTIF('1994 - Average Day'!$C$23:$CT$23,+G15)*TimeSliceInterval</f>
        <v>0</v>
      </c>
      <c r="H30" s="354">
        <f>+COUNTIF('1994 - Average Day'!$C$23:$CT$23,+H15)*TimeSliceInterval</f>
        <v>0</v>
      </c>
      <c r="I30" s="354">
        <f>+COUNTIF('1994 - Average Day'!$C$23:$CT$23,+I15)*TimeSliceInterval</f>
        <v>0</v>
      </c>
      <c r="J30" s="354">
        <f>+COUNTIF('1994 - Average Day'!$C$23:$CT$23,+J15)*TimeSliceInterval</f>
        <v>0</v>
      </c>
      <c r="K30" s="354">
        <f>+COUNTIF('1994 - Average Day'!$C$23:$CT$23,+K15)*TimeSliceInterval</f>
        <v>0</v>
      </c>
      <c r="L30" s="354">
        <f>+COUNTIF('1994 - Average Day'!$C$23:$CT$23,+L15)*TimeSliceInterval</f>
        <v>0</v>
      </c>
      <c r="M30" s="354">
        <f>+COUNTIF('1994 - Average Day'!$C$23:$CT$23,+M15)*TimeSliceInterval</f>
        <v>0</v>
      </c>
      <c r="N30" s="354">
        <f>+COUNTIF('1994 - Average Day'!$C$23:$CT$23,+N15)*TimeSliceInterval</f>
        <v>0</v>
      </c>
      <c r="O30" s="354">
        <f>+COUNTIF('1994 - Average Day'!$C$23:$CT$23,+O15)*TimeSliceInterval</f>
        <v>0</v>
      </c>
      <c r="P30" s="354">
        <f>+COUNTIF('1994 - Average Day'!$C$23:$CT$23,+P15)*TimeSliceInterval</f>
        <v>0</v>
      </c>
      <c r="Q30" s="354">
        <f>+COUNTIF('1994 - Average Day'!$C$23:$CT$23,+Q15)*TimeSliceInterval</f>
        <v>0</v>
      </c>
      <c r="R30" s="355">
        <f>+COUNTIF('1994 - Average Day'!$C$23:$CT$23,+R15)*TimeSliceInterval</f>
        <v>0</v>
      </c>
    </row>
    <row r="31" spans="1:18" ht="12.75">
      <c r="A31" t="s">
        <v>164</v>
      </c>
      <c r="B31" s="344">
        <f>+'1994 - Average Day'!A24</f>
        <v>0</v>
      </c>
      <c r="C31" s="354">
        <f t="shared" si="0"/>
        <v>0</v>
      </c>
      <c r="D31" s="354">
        <f>+COUNTIF('1994 - Average Day'!$C$24:$CT$24,+D15)*TimeSliceInterval</f>
        <v>0</v>
      </c>
      <c r="E31" s="354">
        <f>+COUNTIF('1994 - Average Day'!$C$24:$CT$24,+E15)*TimeSliceInterval</f>
        <v>0</v>
      </c>
      <c r="F31" s="354">
        <f>+COUNTIF('1994 - Average Day'!$C$24:$CT$24,+F15)*TimeSliceInterval</f>
        <v>0</v>
      </c>
      <c r="G31" s="354">
        <f>+COUNTIF('1994 - Average Day'!$C$24:$CT$24,+G15)*TimeSliceInterval</f>
        <v>0</v>
      </c>
      <c r="H31" s="354">
        <f>+COUNTIF('1994 - Average Day'!$C$24:$CT$24,+H15)*TimeSliceInterval</f>
        <v>0</v>
      </c>
      <c r="I31" s="354">
        <f>+COUNTIF('1994 - Average Day'!$C$24:$CT$24,+I15)*TimeSliceInterval</f>
        <v>0</v>
      </c>
      <c r="J31" s="354">
        <f>+COUNTIF('1994 - Average Day'!$C$24:$CT$24,+J15)*TimeSliceInterval</f>
        <v>0</v>
      </c>
      <c r="K31" s="354">
        <f>+COUNTIF('1994 - Average Day'!$C$24:$CT$24,+K15)*TimeSliceInterval</f>
        <v>0</v>
      </c>
      <c r="L31" s="354">
        <f>+COUNTIF('1994 - Average Day'!$C$24:$CT$24,+L15)*TimeSliceInterval</f>
        <v>0</v>
      </c>
      <c r="M31" s="354">
        <f>+COUNTIF('1994 - Average Day'!$C$24:$CT$24,+M15)*TimeSliceInterval</f>
        <v>0</v>
      </c>
      <c r="N31" s="354">
        <f>+COUNTIF('1994 - Average Day'!$C$24:$CT$24,+N15)*TimeSliceInterval</f>
        <v>0</v>
      </c>
      <c r="O31" s="354">
        <f>+COUNTIF('1994 - Average Day'!$C$24:$CT$24,+O15)*TimeSliceInterval</f>
        <v>0</v>
      </c>
      <c r="P31" s="354">
        <f>+COUNTIF('1994 - Average Day'!$C$24:$CT$24,+P15)*TimeSliceInterval</f>
        <v>0</v>
      </c>
      <c r="Q31" s="354">
        <f>+COUNTIF('1994 - Average Day'!$C$24:$CT$24,+Q15)*TimeSliceInterval</f>
        <v>0</v>
      </c>
      <c r="R31" s="355">
        <f>+COUNTIF('1994 - Average Day'!$C$24:$CT$24,+R15)*TimeSliceInterval</f>
        <v>0</v>
      </c>
    </row>
    <row r="32" spans="1:18" ht="12.75">
      <c r="A32" t="s">
        <v>165</v>
      </c>
      <c r="B32" s="344">
        <f>+'1994 - Average Day'!A25</f>
        <v>0</v>
      </c>
      <c r="C32" s="354">
        <f t="shared" si="0"/>
        <v>0</v>
      </c>
      <c r="D32" s="354">
        <f>+COUNTIF('1994 - Average Day'!$C$25:$CT$25,+D15)*TimeSliceInterval</f>
        <v>0</v>
      </c>
      <c r="E32" s="354">
        <f>+COUNTIF('1994 - Average Day'!$C$25:$CT$25,+E15)*TimeSliceInterval</f>
        <v>0</v>
      </c>
      <c r="F32" s="354">
        <f>+COUNTIF('1994 - Average Day'!$C$25:$CT$25,+F15)*TimeSliceInterval</f>
        <v>0</v>
      </c>
      <c r="G32" s="354">
        <f>+COUNTIF('1994 - Average Day'!$C$25:$CT$25,+G15)*TimeSliceInterval</f>
        <v>0</v>
      </c>
      <c r="H32" s="354">
        <f>+COUNTIF('1994 - Average Day'!$C$25:$CT$25,+H15)*TimeSliceInterval</f>
        <v>0</v>
      </c>
      <c r="I32" s="354">
        <f>+COUNTIF('1994 - Average Day'!$C$25:$CT$25,+I15)*TimeSliceInterval</f>
        <v>0</v>
      </c>
      <c r="J32" s="354">
        <f>+COUNTIF('1994 - Average Day'!$C$25:$CT$25,+J15)*TimeSliceInterval</f>
        <v>0</v>
      </c>
      <c r="K32" s="354">
        <f>+COUNTIF('1994 - Average Day'!$C$25:$CT$25,+K15)*TimeSliceInterval</f>
        <v>0</v>
      </c>
      <c r="L32" s="354">
        <f>+COUNTIF('1994 - Average Day'!$C$25:$CT$25,+L15)*TimeSliceInterval</f>
        <v>0</v>
      </c>
      <c r="M32" s="354">
        <f>+COUNTIF('1994 - Average Day'!$C$25:$CT$25,+M15)*TimeSliceInterval</f>
        <v>0</v>
      </c>
      <c r="N32" s="354">
        <f>+COUNTIF('1994 - Average Day'!$C$25:$CT$25,+N15)*TimeSliceInterval</f>
        <v>0</v>
      </c>
      <c r="O32" s="354">
        <f>+COUNTIF('1994 - Average Day'!$C$25:$CT$25,+O15)*TimeSliceInterval</f>
        <v>0</v>
      </c>
      <c r="P32" s="354">
        <f>+COUNTIF('1994 - Average Day'!$C$25:$CT$25,+P15)*TimeSliceInterval</f>
        <v>0</v>
      </c>
      <c r="Q32" s="354">
        <f>+COUNTIF('1994 - Average Day'!$C$25:$CT$25,+Q15)*TimeSliceInterval</f>
        <v>0</v>
      </c>
      <c r="R32" s="355">
        <f>+COUNTIF('1994 - Average Day'!$C$25:$CT$25,+R15)*TimeSliceInterval</f>
        <v>0</v>
      </c>
    </row>
    <row r="33" spans="1:18" ht="12.75">
      <c r="A33" t="s">
        <v>166</v>
      </c>
      <c r="B33" s="344">
        <f>+'1994 - Average Day'!A26</f>
        <v>0</v>
      </c>
      <c r="C33" s="354">
        <f t="shared" si="0"/>
        <v>0</v>
      </c>
      <c r="D33" s="354">
        <f>+COUNTIF('1994 - Average Day'!$C$26:$CT$26,+D15)*TimeSliceInterval</f>
        <v>0</v>
      </c>
      <c r="E33" s="354">
        <f>+COUNTIF('1994 - Average Day'!$C$26:$CT$26,+E15)*TimeSliceInterval</f>
        <v>0</v>
      </c>
      <c r="F33" s="354">
        <f>+COUNTIF('1994 - Average Day'!$C$26:$CT$26,+F15)*TimeSliceInterval</f>
        <v>0</v>
      </c>
      <c r="G33" s="354">
        <f>+COUNTIF('1994 - Average Day'!$C$26:$CT$26,+G15)*TimeSliceInterval</f>
        <v>0</v>
      </c>
      <c r="H33" s="354">
        <f>+COUNTIF('1994 - Average Day'!$C$26:$CT$26,+H15)*TimeSliceInterval</f>
        <v>0</v>
      </c>
      <c r="I33" s="354">
        <f>+COUNTIF('1994 - Average Day'!$C$26:$CT$26,+I15)*TimeSliceInterval</f>
        <v>0</v>
      </c>
      <c r="J33" s="354">
        <f>+COUNTIF('1994 - Average Day'!$C$26:$CT$26,+J15)*TimeSliceInterval</f>
        <v>0</v>
      </c>
      <c r="K33" s="354">
        <f>+COUNTIF('1994 - Average Day'!$C$26:$CT$26,+K15)*TimeSliceInterval</f>
        <v>0</v>
      </c>
      <c r="L33" s="354">
        <f>+COUNTIF('1994 - Average Day'!$C$26:$CT$26,+L15)*TimeSliceInterval</f>
        <v>0</v>
      </c>
      <c r="M33" s="354">
        <f>+COUNTIF('1994 - Average Day'!$C$26:$CT$26,+M15)*TimeSliceInterval</f>
        <v>0</v>
      </c>
      <c r="N33" s="354">
        <f>+COUNTIF('1994 - Average Day'!$C$26:$CT$26,+N15)*TimeSliceInterval</f>
        <v>0</v>
      </c>
      <c r="O33" s="354">
        <f>+COUNTIF('1994 - Average Day'!$C$26:$CT$26,+O15)*TimeSliceInterval</f>
        <v>0</v>
      </c>
      <c r="P33" s="354">
        <f>+COUNTIF('1994 - Average Day'!$C$26:$CT$26,+P15)*TimeSliceInterval</f>
        <v>0</v>
      </c>
      <c r="Q33" s="354">
        <f>+COUNTIF('1994 - Average Day'!$C$26:$CT$26,+Q15)*TimeSliceInterval</f>
        <v>0</v>
      </c>
      <c r="R33" s="355">
        <f>+COUNTIF('1994 - Average Day'!$C$26:$CT$26,+R15)*TimeSliceInterval</f>
        <v>0</v>
      </c>
    </row>
    <row r="34" spans="1:18" ht="12.75">
      <c r="A34" t="s">
        <v>167</v>
      </c>
      <c r="B34" s="344">
        <f>+'1994 - Average Day'!A27</f>
        <v>0</v>
      </c>
      <c r="C34" s="354">
        <f t="shared" si="0"/>
        <v>0</v>
      </c>
      <c r="D34" s="354">
        <f>+COUNTIF('1994 - Average Day'!$C$27:$CT$27,+D15)*TimeSliceInterval</f>
        <v>0</v>
      </c>
      <c r="E34" s="354">
        <f>+COUNTIF('1994 - Average Day'!$C$27:$CT$27,+E15)*TimeSliceInterval</f>
        <v>0</v>
      </c>
      <c r="F34" s="354">
        <f>+COUNTIF('1994 - Average Day'!$C$27:$CT$27,+F15)*TimeSliceInterval</f>
        <v>0</v>
      </c>
      <c r="G34" s="354">
        <f>+COUNTIF('1994 - Average Day'!$C$27:$CT$27,+G15)*TimeSliceInterval</f>
        <v>0</v>
      </c>
      <c r="H34" s="354">
        <f>+COUNTIF('1994 - Average Day'!$C$27:$CT$27,+H15)*TimeSliceInterval</f>
        <v>0</v>
      </c>
      <c r="I34" s="354">
        <f>+COUNTIF('1994 - Average Day'!$C$27:$CT$27,+I15)*TimeSliceInterval</f>
        <v>0</v>
      </c>
      <c r="J34" s="354">
        <f>+COUNTIF('1994 - Average Day'!$C$27:$CT$27,+J15)*TimeSliceInterval</f>
        <v>0</v>
      </c>
      <c r="K34" s="354">
        <f>+COUNTIF('1994 - Average Day'!$C$27:$CT$27,+K15)*TimeSliceInterval</f>
        <v>0</v>
      </c>
      <c r="L34" s="354">
        <f>+COUNTIF('1994 - Average Day'!$C$27:$CT$27,+L15)*TimeSliceInterval</f>
        <v>0</v>
      </c>
      <c r="M34" s="354">
        <f>+COUNTIF('1994 - Average Day'!$C$27:$CT$27,+M15)*TimeSliceInterval</f>
        <v>0</v>
      </c>
      <c r="N34" s="354">
        <f>+COUNTIF('1994 - Average Day'!$C$27:$CT$27,+N15)*TimeSliceInterval</f>
        <v>0</v>
      </c>
      <c r="O34" s="354">
        <f>+COUNTIF('1994 - Average Day'!$C$27:$CT$27,+O15)*TimeSliceInterval</f>
        <v>0</v>
      </c>
      <c r="P34" s="354">
        <f>+COUNTIF('1994 - Average Day'!$C$27:$CT$27,+P15)*TimeSliceInterval</f>
        <v>0</v>
      </c>
      <c r="Q34" s="354">
        <f>+COUNTIF('1994 - Average Day'!$C$27:$CT$27,+Q15)*TimeSliceInterval</f>
        <v>0</v>
      </c>
      <c r="R34" s="355">
        <f>+COUNTIF('1994 - Average Day'!$C$27:$CT$27,+R15)*TimeSliceInterval</f>
        <v>0</v>
      </c>
    </row>
    <row r="35" spans="1:18" ht="12.75">
      <c r="A35" t="s">
        <v>168</v>
      </c>
      <c r="B35" s="344">
        <f>+'1994 - Average Day'!A28</f>
        <v>0</v>
      </c>
      <c r="C35" s="354">
        <f t="shared" si="0"/>
        <v>0</v>
      </c>
      <c r="D35" s="354">
        <f>+COUNTIF('1994 - Average Day'!$C$28:$CT$28,+D15)*TimeSliceInterval</f>
        <v>0</v>
      </c>
      <c r="E35" s="354">
        <f>+COUNTIF('1994 - Average Day'!$C$28:$CT$28,+E15)*TimeSliceInterval</f>
        <v>0</v>
      </c>
      <c r="F35" s="354">
        <f>+COUNTIF('1994 - Average Day'!$C$28:$CT$28,+F15)*TimeSliceInterval</f>
        <v>0</v>
      </c>
      <c r="G35" s="354">
        <f>+COUNTIF('1994 - Average Day'!$C$28:$CT$28,+G15)*TimeSliceInterval</f>
        <v>0</v>
      </c>
      <c r="H35" s="354">
        <f>+COUNTIF('1994 - Average Day'!$C$28:$CT$28,+H15)*TimeSliceInterval</f>
        <v>0</v>
      </c>
      <c r="I35" s="354">
        <f>+COUNTIF('1994 - Average Day'!$C$28:$CT$28,+I15)*TimeSliceInterval</f>
        <v>0</v>
      </c>
      <c r="J35" s="354">
        <f>+COUNTIF('1994 - Average Day'!$C$28:$CT$28,+J15)*TimeSliceInterval</f>
        <v>0</v>
      </c>
      <c r="K35" s="354">
        <f>+COUNTIF('1994 - Average Day'!$C$28:$CT$28,+K15)*TimeSliceInterval</f>
        <v>0</v>
      </c>
      <c r="L35" s="354">
        <f>+COUNTIF('1994 - Average Day'!$C$28:$CT$28,+L15)*TimeSliceInterval</f>
        <v>0</v>
      </c>
      <c r="M35" s="354">
        <f>+COUNTIF('1994 - Average Day'!$C$28:$CT$28,+M15)*TimeSliceInterval</f>
        <v>0</v>
      </c>
      <c r="N35" s="354">
        <f>+COUNTIF('1994 - Average Day'!$C$28:$CT$28,+N15)*TimeSliceInterval</f>
        <v>0</v>
      </c>
      <c r="O35" s="354">
        <f>+COUNTIF('1994 - Average Day'!$C$28:$CT$28,+O15)*TimeSliceInterval</f>
        <v>0</v>
      </c>
      <c r="P35" s="354">
        <f>+COUNTIF('1994 - Average Day'!$C$28:$CT$28,+P15)*TimeSliceInterval</f>
        <v>0</v>
      </c>
      <c r="Q35" s="354">
        <f>+COUNTIF('1994 - Average Day'!$C$28:$CT$28,+Q15)*TimeSliceInterval</f>
        <v>0</v>
      </c>
      <c r="R35" s="355">
        <f>+COUNTIF('1994 - Average Day'!$C$28:$CT$28,+R15)*TimeSliceInterval</f>
        <v>0</v>
      </c>
    </row>
    <row r="36" spans="1:18" ht="12.75">
      <c r="A36" t="s">
        <v>169</v>
      </c>
      <c r="B36" s="344">
        <f>+'1994 - Average Day'!A29</f>
        <v>0</v>
      </c>
      <c r="C36" s="354">
        <f t="shared" si="0"/>
        <v>0</v>
      </c>
      <c r="D36" s="354">
        <f>+COUNTIF('1994 - Average Day'!$C$29:$CT$29,+D15)*TimeSliceInterval</f>
        <v>0</v>
      </c>
      <c r="E36" s="354">
        <f>+COUNTIF('1994 - Average Day'!$C$29:$CT$29,+E15)*TimeSliceInterval</f>
        <v>0</v>
      </c>
      <c r="F36" s="354">
        <f>+COUNTIF('1994 - Average Day'!$C$29:$CT$29,+F15)*TimeSliceInterval</f>
        <v>0</v>
      </c>
      <c r="G36" s="354">
        <f>+COUNTIF('1994 - Average Day'!$C$29:$CT$29,+G15)*TimeSliceInterval</f>
        <v>0</v>
      </c>
      <c r="H36" s="354">
        <f>+COUNTIF('1994 - Average Day'!$C$29:$CT$29,+H15)*TimeSliceInterval</f>
        <v>0</v>
      </c>
      <c r="I36" s="354">
        <f>+COUNTIF('1994 - Average Day'!$C$29:$CT$29,+I15)*TimeSliceInterval</f>
        <v>0</v>
      </c>
      <c r="J36" s="354">
        <f>+COUNTIF('1994 - Average Day'!$C$29:$CT$29,+J15)*TimeSliceInterval</f>
        <v>0</v>
      </c>
      <c r="K36" s="354">
        <f>+COUNTIF('1994 - Average Day'!$C$29:$CT$29,+K15)*TimeSliceInterval</f>
        <v>0</v>
      </c>
      <c r="L36" s="354">
        <f>+COUNTIF('1994 - Average Day'!$C$29:$CT$29,+L15)*TimeSliceInterval</f>
        <v>0</v>
      </c>
      <c r="M36" s="354">
        <f>+COUNTIF('1994 - Average Day'!$C$29:$CT$29,+M15)*TimeSliceInterval</f>
        <v>0</v>
      </c>
      <c r="N36" s="354">
        <f>+COUNTIF('1994 - Average Day'!$C$29:$CT$29,+N15)*TimeSliceInterval</f>
        <v>0</v>
      </c>
      <c r="O36" s="354">
        <f>+COUNTIF('1994 - Average Day'!$C$29:$CT$29,+O15)*TimeSliceInterval</f>
        <v>0</v>
      </c>
      <c r="P36" s="354">
        <f>+COUNTIF('1994 - Average Day'!$C$29:$CT$29,+P15)*TimeSliceInterval</f>
        <v>0</v>
      </c>
      <c r="Q36" s="354">
        <f>+COUNTIF('1994 - Average Day'!$C$29:$CT$29,+Q15)*TimeSliceInterval</f>
        <v>0</v>
      </c>
      <c r="R36" s="355">
        <f>+COUNTIF('1994 - Average Day'!$C$29:$CT$29,+R15)*TimeSliceInterval</f>
        <v>0</v>
      </c>
    </row>
    <row r="37" spans="1:18" ht="12.75">
      <c r="A37" t="s">
        <v>170</v>
      </c>
      <c r="B37" s="344">
        <f>+'1994 - Average Day'!A30</f>
        <v>0</v>
      </c>
      <c r="C37" s="354">
        <f t="shared" si="0"/>
        <v>0</v>
      </c>
      <c r="D37" s="354">
        <f>+COUNTIF('1994 - Average Day'!$C$30:$CT$30,+D15)*TimeSliceInterval</f>
        <v>0</v>
      </c>
      <c r="E37" s="354">
        <f>+COUNTIF('1994 - Average Day'!$C$30:$CT$30,+E15)*TimeSliceInterval</f>
        <v>0</v>
      </c>
      <c r="F37" s="354">
        <f>+COUNTIF('1994 - Average Day'!$C$30:$CT$30,+F15)*TimeSliceInterval</f>
        <v>0</v>
      </c>
      <c r="G37" s="354">
        <f>+COUNTIF('1994 - Average Day'!$C$30:$CT$30,+G15)*TimeSliceInterval</f>
        <v>0</v>
      </c>
      <c r="H37" s="354">
        <f>+COUNTIF('1994 - Average Day'!$C$30:$CT$30,+H15)*TimeSliceInterval</f>
        <v>0</v>
      </c>
      <c r="I37" s="354">
        <f>+COUNTIF('1994 - Average Day'!$C$30:$CT$30,+I15)*TimeSliceInterval</f>
        <v>0</v>
      </c>
      <c r="J37" s="354">
        <f>+COUNTIF('1994 - Average Day'!$C$30:$CT$30,+J15)*TimeSliceInterval</f>
        <v>0</v>
      </c>
      <c r="K37" s="354">
        <f>+COUNTIF('1994 - Average Day'!$C$30:$CT$30,+K15)*TimeSliceInterval</f>
        <v>0</v>
      </c>
      <c r="L37" s="354">
        <f>+COUNTIF('1994 - Average Day'!$C$30:$CT$30,+L15)*TimeSliceInterval</f>
        <v>0</v>
      </c>
      <c r="M37" s="354">
        <f>+COUNTIF('1994 - Average Day'!$C$30:$CT$30,+M15)*TimeSliceInterval</f>
        <v>0</v>
      </c>
      <c r="N37" s="354">
        <f>+COUNTIF('1994 - Average Day'!$C$30:$CT$30,+N15)*TimeSliceInterval</f>
        <v>0</v>
      </c>
      <c r="O37" s="354">
        <f>+COUNTIF('1994 - Average Day'!$C$30:$CT$30,+O15)*TimeSliceInterval</f>
        <v>0</v>
      </c>
      <c r="P37" s="354">
        <f>+COUNTIF('1994 - Average Day'!$C$30:$CT$30,+P15)*TimeSliceInterval</f>
        <v>0</v>
      </c>
      <c r="Q37" s="354">
        <f>+COUNTIF('1994 - Average Day'!$C$30:$CT$30,+Q15)*TimeSliceInterval</f>
        <v>0</v>
      </c>
      <c r="R37" s="355">
        <f>+COUNTIF('1994 - Average Day'!$C$30:$CT$30,+R15)*TimeSliceInterval</f>
        <v>0</v>
      </c>
    </row>
    <row r="38" spans="1:18" ht="12.75">
      <c r="A38" t="s">
        <v>171</v>
      </c>
      <c r="B38" s="344">
        <f>+'1994 - Average Day'!A31</f>
        <v>0</v>
      </c>
      <c r="C38" s="354">
        <f t="shared" si="0"/>
        <v>0</v>
      </c>
      <c r="D38" s="354">
        <f>+COUNTIF('1994 - Average Day'!$C$31:$CT$31,+D15)*TimeSliceInterval</f>
        <v>0</v>
      </c>
      <c r="E38" s="354">
        <f>+COUNTIF('1994 - Average Day'!$C$31:$CT$31,+E15)*TimeSliceInterval</f>
        <v>0</v>
      </c>
      <c r="F38" s="354">
        <f>+COUNTIF('1994 - Average Day'!$C$31:$CT$31,+F15)*TimeSliceInterval</f>
        <v>0</v>
      </c>
      <c r="G38" s="354">
        <f>+COUNTIF('1994 - Average Day'!$C$31:$CT$31,+G15)*TimeSliceInterval</f>
        <v>0</v>
      </c>
      <c r="H38" s="354">
        <f>+COUNTIF('1994 - Average Day'!$C$31:$CT$31,+H15)*TimeSliceInterval</f>
        <v>0</v>
      </c>
      <c r="I38" s="354">
        <f>+COUNTIF('1994 - Average Day'!$C$31:$CT$31,+I15)*TimeSliceInterval</f>
        <v>0</v>
      </c>
      <c r="J38" s="354">
        <f>+COUNTIF('1994 - Average Day'!$C$31:$CT$31,+J15)*TimeSliceInterval</f>
        <v>0</v>
      </c>
      <c r="K38" s="354">
        <f>+COUNTIF('1994 - Average Day'!$C$31:$CT$31,+K15)*TimeSliceInterval</f>
        <v>0</v>
      </c>
      <c r="L38" s="354">
        <f>+COUNTIF('1994 - Average Day'!$C$31:$CT$31,+L15)*TimeSliceInterval</f>
        <v>0</v>
      </c>
      <c r="M38" s="354">
        <f>+COUNTIF('1994 - Average Day'!$C$31:$CT$31,+M15)*TimeSliceInterval</f>
        <v>0</v>
      </c>
      <c r="N38" s="354">
        <f>+COUNTIF('1994 - Average Day'!$C$31:$CT$31,+N15)*TimeSliceInterval</f>
        <v>0</v>
      </c>
      <c r="O38" s="354">
        <f>+COUNTIF('1994 - Average Day'!$C$31:$CT$31,+O15)*TimeSliceInterval</f>
        <v>0</v>
      </c>
      <c r="P38" s="354">
        <f>+COUNTIF('1994 - Average Day'!$C$31:$CT$31,+P15)*TimeSliceInterval</f>
        <v>0</v>
      </c>
      <c r="Q38" s="354">
        <f>+COUNTIF('1994 - Average Day'!$C$31:$CT$31,+Q15)*TimeSliceInterval</f>
        <v>0</v>
      </c>
      <c r="R38" s="355">
        <f>+COUNTIF('1994 - Average Day'!$C$31:$CT$31,+R15)*TimeSliceInterval</f>
        <v>0</v>
      </c>
    </row>
    <row r="39" spans="1:18" ht="12.75">
      <c r="A39" t="s">
        <v>172</v>
      </c>
      <c r="B39" s="344">
        <f>+'1994 - Average Day'!A32</f>
        <v>0</v>
      </c>
      <c r="C39" s="354">
        <f t="shared" si="0"/>
        <v>0</v>
      </c>
      <c r="D39" s="354">
        <f>+COUNTIF('1994 - Average Day'!$C$32:$CT$32,+D15)*TimeSliceInterval</f>
        <v>0</v>
      </c>
      <c r="E39" s="354">
        <f>+COUNTIF('1994 - Average Day'!$C$32:$CT$32,+E15)*TimeSliceInterval</f>
        <v>0</v>
      </c>
      <c r="F39" s="354">
        <f>+COUNTIF('1994 - Average Day'!$C$32:$CT$32,+F15)*TimeSliceInterval</f>
        <v>0</v>
      </c>
      <c r="G39" s="354">
        <f>+COUNTIF('1994 - Average Day'!$C$32:$CT$32,+G15)*TimeSliceInterval</f>
        <v>0</v>
      </c>
      <c r="H39" s="354">
        <f>+COUNTIF('1994 - Average Day'!$C$32:$CT$32,+H15)*TimeSliceInterval</f>
        <v>0</v>
      </c>
      <c r="I39" s="354">
        <f>+COUNTIF('1994 - Average Day'!$C$32:$CT$32,+I15)*TimeSliceInterval</f>
        <v>0</v>
      </c>
      <c r="J39" s="354">
        <f>+COUNTIF('1994 - Average Day'!$C$32:$CT$32,+J15)*TimeSliceInterval</f>
        <v>0</v>
      </c>
      <c r="K39" s="354">
        <f>+COUNTIF('1994 - Average Day'!$C$32:$CT$32,+K15)*TimeSliceInterval</f>
        <v>0</v>
      </c>
      <c r="L39" s="354">
        <f>+COUNTIF('1994 - Average Day'!$C$32:$CT$32,+L15)*TimeSliceInterval</f>
        <v>0</v>
      </c>
      <c r="M39" s="354">
        <f>+COUNTIF('1994 - Average Day'!$C$32:$CT$32,+M15)*TimeSliceInterval</f>
        <v>0</v>
      </c>
      <c r="N39" s="354">
        <f>+COUNTIF('1994 - Average Day'!$C$32:$CT$32,+N15)*TimeSliceInterval</f>
        <v>0</v>
      </c>
      <c r="O39" s="354">
        <f>+COUNTIF('1994 - Average Day'!$C$32:$CT$32,+O15)*TimeSliceInterval</f>
        <v>0</v>
      </c>
      <c r="P39" s="354">
        <f>+COUNTIF('1994 - Average Day'!$C$32:$CT$32,+P15)*TimeSliceInterval</f>
        <v>0</v>
      </c>
      <c r="Q39" s="354">
        <f>+COUNTIF('1994 - Average Day'!$C$32:$CT$32,+Q15)*TimeSliceInterval</f>
        <v>0</v>
      </c>
      <c r="R39" s="355">
        <f>+COUNTIF('1994 - Average Day'!$C$32:$CT$32,+R15)*TimeSliceInterval</f>
        <v>0</v>
      </c>
    </row>
    <row r="40" spans="1:18" ht="12.75">
      <c r="A40" t="s">
        <v>173</v>
      </c>
      <c r="B40" s="344">
        <f>+'1994 - Average Day'!A33</f>
        <v>0</v>
      </c>
      <c r="C40" s="354">
        <f t="shared" si="0"/>
        <v>0</v>
      </c>
      <c r="D40" s="354">
        <f>+COUNTIF('1994 - Average Day'!$C$33:$CT$33,+D15)*TimeSliceInterval</f>
        <v>0</v>
      </c>
      <c r="E40" s="354">
        <f>+COUNTIF('1994 - Average Day'!$C$33:$CT$33,+E15)*TimeSliceInterval</f>
        <v>0</v>
      </c>
      <c r="F40" s="354">
        <f>+COUNTIF('1994 - Average Day'!$C$33:$CT$33,+F15)*TimeSliceInterval</f>
        <v>0</v>
      </c>
      <c r="G40" s="354">
        <f>+COUNTIF('1994 - Average Day'!$C$33:$CT$33,+G15)*TimeSliceInterval</f>
        <v>0</v>
      </c>
      <c r="H40" s="354">
        <f>+COUNTIF('1994 - Average Day'!$C$33:$CT$33,+H15)*TimeSliceInterval</f>
        <v>0</v>
      </c>
      <c r="I40" s="354">
        <f>+COUNTIF('1994 - Average Day'!$C$33:$CT$33,+I15)*TimeSliceInterval</f>
        <v>0</v>
      </c>
      <c r="J40" s="354">
        <f>+COUNTIF('1994 - Average Day'!$C$33:$CT$33,+J15)*TimeSliceInterval</f>
        <v>0</v>
      </c>
      <c r="K40" s="354">
        <f>+COUNTIF('1994 - Average Day'!$C$33:$CT$33,+K15)*TimeSliceInterval</f>
        <v>0</v>
      </c>
      <c r="L40" s="354">
        <f>+COUNTIF('1994 - Average Day'!$C$33:$CT$33,+L15)*TimeSliceInterval</f>
        <v>0</v>
      </c>
      <c r="M40" s="354">
        <f>+COUNTIF('1994 - Average Day'!$C$33:$CT$33,+M15)*TimeSliceInterval</f>
        <v>0</v>
      </c>
      <c r="N40" s="354">
        <f>+COUNTIF('1994 - Average Day'!$C$33:$CT$33,+N15)*TimeSliceInterval</f>
        <v>0</v>
      </c>
      <c r="O40" s="354">
        <f>+COUNTIF('1994 - Average Day'!$C$33:$CT$33,+O15)*TimeSliceInterval</f>
        <v>0</v>
      </c>
      <c r="P40" s="354">
        <f>+COUNTIF('1994 - Average Day'!$C$33:$CT$33,+P15)*TimeSliceInterval</f>
        <v>0</v>
      </c>
      <c r="Q40" s="354">
        <f>+COUNTIF('1994 - Average Day'!$C$33:$CT$33,+Q15)*TimeSliceInterval</f>
        <v>0</v>
      </c>
      <c r="R40" s="355">
        <f>+COUNTIF('1994 - Average Day'!$C$33:$CT$33,+R15)*TimeSliceInterval</f>
        <v>0</v>
      </c>
    </row>
    <row r="41" spans="1:18" ht="12.75">
      <c r="A41" t="s">
        <v>174</v>
      </c>
      <c r="B41" s="344">
        <f>+'1994 - Average Day'!A34</f>
        <v>0</v>
      </c>
      <c r="C41" s="354">
        <f t="shared" si="0"/>
        <v>0</v>
      </c>
      <c r="D41" s="354">
        <f>+COUNTIF('1994 - Average Day'!$C$34:$CT$34,+D15)*TimeSliceInterval</f>
        <v>0</v>
      </c>
      <c r="E41" s="354">
        <f>+COUNTIF('1994 - Average Day'!$C$34:$CT$34,+E15)*TimeSliceInterval</f>
        <v>0</v>
      </c>
      <c r="F41" s="354">
        <f>+COUNTIF('1994 - Average Day'!$C$34:$CT$34,+F15)*TimeSliceInterval</f>
        <v>0</v>
      </c>
      <c r="G41" s="354">
        <f>+COUNTIF('1994 - Average Day'!$C$34:$CT$34,+G15)*TimeSliceInterval</f>
        <v>0</v>
      </c>
      <c r="H41" s="354">
        <f>+COUNTIF('1994 - Average Day'!$C$34:$CT$34,+H15)*TimeSliceInterval</f>
        <v>0</v>
      </c>
      <c r="I41" s="354">
        <f>+COUNTIF('1994 - Average Day'!$C$34:$CT$34,+I15)*TimeSliceInterval</f>
        <v>0</v>
      </c>
      <c r="J41" s="354">
        <f>+COUNTIF('1994 - Average Day'!$C$34:$CT$34,+J15)*TimeSliceInterval</f>
        <v>0</v>
      </c>
      <c r="K41" s="354">
        <f>+COUNTIF('1994 - Average Day'!$C$34:$CT$34,+K15)*TimeSliceInterval</f>
        <v>0</v>
      </c>
      <c r="L41" s="354">
        <f>+COUNTIF('1994 - Average Day'!$C$34:$CT$34,+L15)*TimeSliceInterval</f>
        <v>0</v>
      </c>
      <c r="M41" s="354">
        <f>+COUNTIF('1994 - Average Day'!$C$34:$CT$34,+M15)*TimeSliceInterval</f>
        <v>0</v>
      </c>
      <c r="N41" s="354">
        <f>+COUNTIF('1994 - Average Day'!$C$34:$CT$34,+N15)*TimeSliceInterval</f>
        <v>0</v>
      </c>
      <c r="O41" s="354">
        <f>+COUNTIF('1994 - Average Day'!$C$34:$CT$34,+O15)*TimeSliceInterval</f>
        <v>0</v>
      </c>
      <c r="P41" s="354">
        <f>+COUNTIF('1994 - Average Day'!$C$34:$CT$34,+P15)*TimeSliceInterval</f>
        <v>0</v>
      </c>
      <c r="Q41" s="354">
        <f>+COUNTIF('1994 - Average Day'!$C$34:$CT$34,+Q15)*TimeSliceInterval</f>
        <v>0</v>
      </c>
      <c r="R41" s="355">
        <f>+COUNTIF('1994 - Average Day'!$C$34:$CT$34,+R15)*TimeSliceInterval</f>
        <v>0</v>
      </c>
    </row>
    <row r="42" spans="1:18" ht="12.75">
      <c r="A42" t="s">
        <v>175</v>
      </c>
      <c r="B42" s="344">
        <f>+'1994 - Average Day'!A35</f>
        <v>0</v>
      </c>
      <c r="C42" s="354">
        <f t="shared" si="0"/>
        <v>0</v>
      </c>
      <c r="D42" s="354">
        <f>+COUNTIF('1994 - Average Day'!$C$35:$CT$35,+D15)*TimeSliceInterval</f>
        <v>0</v>
      </c>
      <c r="E42" s="354">
        <f>+COUNTIF('1994 - Average Day'!$C$35:$CT$35,+E15)*TimeSliceInterval</f>
        <v>0</v>
      </c>
      <c r="F42" s="354">
        <f>+COUNTIF('1994 - Average Day'!$C$35:$CT$35,+F15)*TimeSliceInterval</f>
        <v>0</v>
      </c>
      <c r="G42" s="354">
        <f>+COUNTIF('1994 - Average Day'!$C$35:$CT$35,+G15)*TimeSliceInterval</f>
        <v>0</v>
      </c>
      <c r="H42" s="354">
        <f>+COUNTIF('1994 - Average Day'!$C$35:$CT$35,+H15)*TimeSliceInterval</f>
        <v>0</v>
      </c>
      <c r="I42" s="354">
        <f>+COUNTIF('1994 - Average Day'!$C$35:$CT$35,+I15)*TimeSliceInterval</f>
        <v>0</v>
      </c>
      <c r="J42" s="354">
        <f>+COUNTIF('1994 - Average Day'!$C$35:$CT$35,+J15)*TimeSliceInterval</f>
        <v>0</v>
      </c>
      <c r="K42" s="354">
        <f>+COUNTIF('1994 - Average Day'!$C$35:$CT$35,+K15)*TimeSliceInterval</f>
        <v>0</v>
      </c>
      <c r="L42" s="354">
        <f>+COUNTIF('1994 - Average Day'!$C$35:$CT$35,+L15)*TimeSliceInterval</f>
        <v>0</v>
      </c>
      <c r="M42" s="354">
        <f>+COUNTIF('1994 - Average Day'!$C$35:$CT$35,+M15)*TimeSliceInterval</f>
        <v>0</v>
      </c>
      <c r="N42" s="354">
        <f>+COUNTIF('1994 - Average Day'!$C$35:$CT$35,+N15)*TimeSliceInterval</f>
        <v>0</v>
      </c>
      <c r="O42" s="354">
        <f>+COUNTIF('1994 - Average Day'!$C$35:$CT$35,+O15)*TimeSliceInterval</f>
        <v>0</v>
      </c>
      <c r="P42" s="354">
        <f>+COUNTIF('1994 - Average Day'!$C$35:$CT$35,+P15)*TimeSliceInterval</f>
        <v>0</v>
      </c>
      <c r="Q42" s="354">
        <f>+COUNTIF('1994 - Average Day'!$C$35:$CT$35,+Q15)*TimeSliceInterval</f>
        <v>0</v>
      </c>
      <c r="R42" s="355">
        <f>+COUNTIF('1994 - Average Day'!$C$35:$CT$35,+R15)*TimeSliceInterval</f>
        <v>0</v>
      </c>
    </row>
    <row r="43" spans="1:18" ht="12.75">
      <c r="A43" t="s">
        <v>176</v>
      </c>
      <c r="B43" s="344">
        <f>+'1994 - Average Day'!A36</f>
        <v>0</v>
      </c>
      <c r="C43" s="354">
        <f t="shared" si="0"/>
        <v>0</v>
      </c>
      <c r="D43" s="354">
        <f>+COUNTIF('1994 - Average Day'!$C$36:$CT$36,+D15)*TimeSliceInterval</f>
        <v>0</v>
      </c>
      <c r="E43" s="354">
        <f>+COUNTIF('1994 - Average Day'!$C$36:$CT$36,+E15)*TimeSliceInterval</f>
        <v>0</v>
      </c>
      <c r="F43" s="354">
        <f>+COUNTIF('1994 - Average Day'!$C$36:$CT$36,+F15)*TimeSliceInterval</f>
        <v>0</v>
      </c>
      <c r="G43" s="354">
        <f>+COUNTIF('1994 - Average Day'!$C$36:$CT$36,+G15)*TimeSliceInterval</f>
        <v>0</v>
      </c>
      <c r="H43" s="354">
        <f>+COUNTIF('1994 - Average Day'!$C$36:$CT$36,+H15)*TimeSliceInterval</f>
        <v>0</v>
      </c>
      <c r="I43" s="354">
        <f>+COUNTIF('1994 - Average Day'!$C$36:$CT$36,+I15)*TimeSliceInterval</f>
        <v>0</v>
      </c>
      <c r="J43" s="354">
        <f>+COUNTIF('1994 - Average Day'!$C$36:$CT$36,+J15)*TimeSliceInterval</f>
        <v>0</v>
      </c>
      <c r="K43" s="354">
        <f>+COUNTIF('1994 - Average Day'!$C$36:$CT$36,+K15)*TimeSliceInterval</f>
        <v>0</v>
      </c>
      <c r="L43" s="354">
        <f>+COUNTIF('1994 - Average Day'!$C$36:$CT$36,+L15)*TimeSliceInterval</f>
        <v>0</v>
      </c>
      <c r="M43" s="354">
        <f>+COUNTIF('1994 - Average Day'!$C$36:$CT$36,+M15)*TimeSliceInterval</f>
        <v>0</v>
      </c>
      <c r="N43" s="354">
        <f>+COUNTIF('1994 - Average Day'!$C$36:$CT$36,+N15)*TimeSliceInterval</f>
        <v>0</v>
      </c>
      <c r="O43" s="354">
        <f>+COUNTIF('1994 - Average Day'!$C$36:$CT$36,+O15)*TimeSliceInterval</f>
        <v>0</v>
      </c>
      <c r="P43" s="354">
        <f>+COUNTIF('1994 - Average Day'!$C$36:$CT$36,+P15)*TimeSliceInterval</f>
        <v>0</v>
      </c>
      <c r="Q43" s="354">
        <f>+COUNTIF('1994 - Average Day'!$C$36:$CT$36,+Q15)*TimeSliceInterval</f>
        <v>0</v>
      </c>
      <c r="R43" s="355">
        <f>+COUNTIF('1994 - Average Day'!$C$36:$CT$36,+R15)*TimeSliceInterval</f>
        <v>0</v>
      </c>
    </row>
    <row r="44" spans="1:18" ht="12.75">
      <c r="A44" t="s">
        <v>177</v>
      </c>
      <c r="B44" s="344">
        <f>+'1994 - Average Day'!A37</f>
        <v>0</v>
      </c>
      <c r="C44" s="354">
        <f t="shared" si="0"/>
        <v>0</v>
      </c>
      <c r="D44" s="354">
        <f>+COUNTIF('1994 - Average Day'!$C$37:$CT$37,+D15)*TimeSliceInterval</f>
        <v>0</v>
      </c>
      <c r="E44" s="354">
        <f>+COUNTIF('1994 - Average Day'!$C$37:$CT$37,+E15)*TimeSliceInterval</f>
        <v>0</v>
      </c>
      <c r="F44" s="354">
        <f>+COUNTIF('1994 - Average Day'!$C$37:$CT$37,+F15)*TimeSliceInterval</f>
        <v>0</v>
      </c>
      <c r="G44" s="354">
        <f>+COUNTIF('1994 - Average Day'!$C$37:$CT$37,+G15)*TimeSliceInterval</f>
        <v>0</v>
      </c>
      <c r="H44" s="354">
        <f>+COUNTIF('1994 - Average Day'!$C$37:$CT$37,+H15)*TimeSliceInterval</f>
        <v>0</v>
      </c>
      <c r="I44" s="354">
        <f>+COUNTIF('1994 - Average Day'!$C$37:$CT$37,+I15)*TimeSliceInterval</f>
        <v>0</v>
      </c>
      <c r="J44" s="354">
        <f>+COUNTIF('1994 - Average Day'!$C$37:$CT$37,+J15)*TimeSliceInterval</f>
        <v>0</v>
      </c>
      <c r="K44" s="354">
        <f>+COUNTIF('1994 - Average Day'!$C$37:$CT$37,+K15)*TimeSliceInterval</f>
        <v>0</v>
      </c>
      <c r="L44" s="354">
        <f>+COUNTIF('1994 - Average Day'!$C$37:$CT$37,+L15)*TimeSliceInterval</f>
        <v>0</v>
      </c>
      <c r="M44" s="354">
        <f>+COUNTIF('1994 - Average Day'!$C$37:$CT$37,+M15)*TimeSliceInterval</f>
        <v>0</v>
      </c>
      <c r="N44" s="354">
        <f>+COUNTIF('1994 - Average Day'!$C$37:$CT$37,+N15)*TimeSliceInterval</f>
        <v>0</v>
      </c>
      <c r="O44" s="354">
        <f>+COUNTIF('1994 - Average Day'!$C$37:$CT$37,+O15)*TimeSliceInterval</f>
        <v>0</v>
      </c>
      <c r="P44" s="354">
        <f>+COUNTIF('1994 - Average Day'!$C$37:$CT$37,+P15)*TimeSliceInterval</f>
        <v>0</v>
      </c>
      <c r="Q44" s="354">
        <f>+COUNTIF('1994 - Average Day'!$C$37:$CT$37,+Q15)*TimeSliceInterval</f>
        <v>0</v>
      </c>
      <c r="R44" s="355">
        <f>+COUNTIF('1994 - Average Day'!$C$37:$CT$37,+R15)*TimeSliceInterval</f>
        <v>0</v>
      </c>
    </row>
    <row r="45" spans="1:18" ht="12.75">
      <c r="A45" t="s">
        <v>178</v>
      </c>
      <c r="B45" s="344">
        <f>+'1994 - Average Day'!A38</f>
        <v>0</v>
      </c>
      <c r="C45" s="354">
        <f t="shared" si="0"/>
        <v>0</v>
      </c>
      <c r="D45" s="354">
        <f>+COUNTIF('1994 - Average Day'!$C$38:$CT$38,+D15)*TimeSliceInterval</f>
        <v>0</v>
      </c>
      <c r="E45" s="354">
        <f>+COUNTIF('1994 - Average Day'!$C$38:$CT$38,+E15)*TimeSliceInterval</f>
        <v>0</v>
      </c>
      <c r="F45" s="354">
        <f>+COUNTIF('1994 - Average Day'!$C$38:$CT$38,+F15)*TimeSliceInterval</f>
        <v>0</v>
      </c>
      <c r="G45" s="354">
        <f>+COUNTIF('1994 - Average Day'!$C$38:$CT$38,+G15)*TimeSliceInterval</f>
        <v>0</v>
      </c>
      <c r="H45" s="354">
        <f>+COUNTIF('1994 - Average Day'!$C$38:$CT$38,+H15)*TimeSliceInterval</f>
        <v>0</v>
      </c>
      <c r="I45" s="354">
        <f>+COUNTIF('1994 - Average Day'!$C$38:$CT$38,+I15)*TimeSliceInterval</f>
        <v>0</v>
      </c>
      <c r="J45" s="354">
        <f>+COUNTIF('1994 - Average Day'!$C$38:$CT$38,+J15)*TimeSliceInterval</f>
        <v>0</v>
      </c>
      <c r="K45" s="354">
        <f>+COUNTIF('1994 - Average Day'!$C$38:$CT$38,+K15)*TimeSliceInterval</f>
        <v>0</v>
      </c>
      <c r="L45" s="354">
        <f>+COUNTIF('1994 - Average Day'!$C$38:$CT$38,+L15)*TimeSliceInterval</f>
        <v>0</v>
      </c>
      <c r="M45" s="354">
        <f>+COUNTIF('1994 - Average Day'!$C$38:$CT$38,+M15)*TimeSliceInterval</f>
        <v>0</v>
      </c>
      <c r="N45" s="354">
        <f>+COUNTIF('1994 - Average Day'!$C$38:$CT$38,+N15)*TimeSliceInterval</f>
        <v>0</v>
      </c>
      <c r="O45" s="354">
        <f>+COUNTIF('1994 - Average Day'!$C$38:$CT$38,+O15)*TimeSliceInterval</f>
        <v>0</v>
      </c>
      <c r="P45" s="354">
        <f>+COUNTIF('1994 - Average Day'!$C$38:$CT$38,+P15)*TimeSliceInterval</f>
        <v>0</v>
      </c>
      <c r="Q45" s="354">
        <f>+COUNTIF('1994 - Average Day'!$C$38:$CT$38,+Q15)*TimeSliceInterval</f>
        <v>0</v>
      </c>
      <c r="R45" s="355">
        <f>+COUNTIF('1994 - Average Day'!$C$38:$CT$38,+R15)*TimeSliceInterval</f>
        <v>0</v>
      </c>
    </row>
    <row r="46" spans="1:18" ht="12.75">
      <c r="A46" t="s">
        <v>179</v>
      </c>
      <c r="B46" s="344">
        <f>+'1994 - Average Day'!A39</f>
        <v>0</v>
      </c>
      <c r="C46" s="354">
        <f t="shared" si="0"/>
        <v>0</v>
      </c>
      <c r="D46" s="354">
        <f>+COUNTIF('1994 - Average Day'!$C$39:$CT$39,+D15)*TimeSliceInterval</f>
        <v>0</v>
      </c>
      <c r="E46" s="354">
        <f>+COUNTIF('1994 - Average Day'!$C$39:$CT$39,+E15)*TimeSliceInterval</f>
        <v>0</v>
      </c>
      <c r="F46" s="354">
        <f>+COUNTIF('1994 - Average Day'!$C$39:$CT$39,+F15)*TimeSliceInterval</f>
        <v>0</v>
      </c>
      <c r="G46" s="354">
        <f>+COUNTIF('1994 - Average Day'!$C$39:$CT$39,+G15)*TimeSliceInterval</f>
        <v>0</v>
      </c>
      <c r="H46" s="354">
        <f>+COUNTIF('1994 - Average Day'!$C$39:$CT$39,+H15)*TimeSliceInterval</f>
        <v>0</v>
      </c>
      <c r="I46" s="354">
        <f>+COUNTIF('1994 - Average Day'!$C$39:$CT$39,+I15)*TimeSliceInterval</f>
        <v>0</v>
      </c>
      <c r="J46" s="354">
        <f>+COUNTIF('1994 - Average Day'!$C$39:$CT$39,+J15)*TimeSliceInterval</f>
        <v>0</v>
      </c>
      <c r="K46" s="354">
        <f>+COUNTIF('1994 - Average Day'!$C$39:$CT$39,+K15)*TimeSliceInterval</f>
        <v>0</v>
      </c>
      <c r="L46" s="354">
        <f>+COUNTIF('1994 - Average Day'!$C$39:$CT$39,+L15)*TimeSliceInterval</f>
        <v>0</v>
      </c>
      <c r="M46" s="354">
        <f>+COUNTIF('1994 - Average Day'!$C$39:$CT$39,+M15)*TimeSliceInterval</f>
        <v>0</v>
      </c>
      <c r="N46" s="354">
        <f>+COUNTIF('1994 - Average Day'!$C$39:$CT$39,+N15)*TimeSliceInterval</f>
        <v>0</v>
      </c>
      <c r="O46" s="354">
        <f>+COUNTIF('1994 - Average Day'!$C$39:$CT$39,+O15)*TimeSliceInterval</f>
        <v>0</v>
      </c>
      <c r="P46" s="354">
        <f>+COUNTIF('1994 - Average Day'!$C$39:$CT$39,+P15)*TimeSliceInterval</f>
        <v>0</v>
      </c>
      <c r="Q46" s="354">
        <f>+COUNTIF('1994 - Average Day'!$C$39:$CT$39,+Q15)*TimeSliceInterval</f>
        <v>0</v>
      </c>
      <c r="R46" s="355">
        <f>+COUNTIF('1994 - Average Day'!$C$39:$CT$39,+R15)*TimeSliceInterval</f>
        <v>0</v>
      </c>
    </row>
    <row r="47" spans="1:18" ht="12.75">
      <c r="A47" t="s">
        <v>180</v>
      </c>
      <c r="B47" s="344">
        <f>+'1994 - Average Day'!A40</f>
        <v>0</v>
      </c>
      <c r="C47" s="354">
        <f t="shared" si="0"/>
        <v>0</v>
      </c>
      <c r="D47" s="354">
        <f>+COUNTIF('1994 - Average Day'!$C$40:$CT$40,+D15)*TimeSliceInterval</f>
        <v>0</v>
      </c>
      <c r="E47" s="354">
        <f>+COUNTIF('1994 - Average Day'!$C$40:$CT$40,+E15)*TimeSliceInterval</f>
        <v>0</v>
      </c>
      <c r="F47" s="354">
        <f>+COUNTIF('1994 - Average Day'!$C$40:$CT$40,+F15)*TimeSliceInterval</f>
        <v>0</v>
      </c>
      <c r="G47" s="354">
        <f>+COUNTIF('1994 - Average Day'!$C$40:$CT$40,+G15)*TimeSliceInterval</f>
        <v>0</v>
      </c>
      <c r="H47" s="354">
        <f>+COUNTIF('1994 - Average Day'!$C$40:$CT$40,+H15)*TimeSliceInterval</f>
        <v>0</v>
      </c>
      <c r="I47" s="354">
        <f>+COUNTIF('1994 - Average Day'!$C$40:$CT$40,+I15)*TimeSliceInterval</f>
        <v>0</v>
      </c>
      <c r="J47" s="354">
        <f>+COUNTIF('1994 - Average Day'!$C$40:$CT$40,+J15)*TimeSliceInterval</f>
        <v>0</v>
      </c>
      <c r="K47" s="354">
        <f>+COUNTIF('1994 - Average Day'!$C$40:$CT$40,+K15)*TimeSliceInterval</f>
        <v>0</v>
      </c>
      <c r="L47" s="354">
        <f>+COUNTIF('1994 - Average Day'!$C$40:$CT$40,+L15)*TimeSliceInterval</f>
        <v>0</v>
      </c>
      <c r="M47" s="354">
        <f>+COUNTIF('1994 - Average Day'!$C$40:$CT$40,+M15)*TimeSliceInterval</f>
        <v>0</v>
      </c>
      <c r="N47" s="354">
        <f>+COUNTIF('1994 - Average Day'!$C$40:$CT$40,+N15)*TimeSliceInterval</f>
        <v>0</v>
      </c>
      <c r="O47" s="354">
        <f>+COUNTIF('1994 - Average Day'!$C$40:$CT$40,+O15)*TimeSliceInterval</f>
        <v>0</v>
      </c>
      <c r="P47" s="354">
        <f>+COUNTIF('1994 - Average Day'!$C$40:$CT$40,+P15)*TimeSliceInterval</f>
        <v>0</v>
      </c>
      <c r="Q47" s="354">
        <f>+COUNTIF('1994 - Average Day'!$C$40:$CT$40,+Q15)*TimeSliceInterval</f>
        <v>0</v>
      </c>
      <c r="R47" s="355">
        <f>+COUNTIF('1994 - Average Day'!$C$40:$CT$40,+R15)*TimeSliceInterval</f>
        <v>0</v>
      </c>
    </row>
    <row r="48" spans="1:18" ht="12.75">
      <c r="A48" t="s">
        <v>181</v>
      </c>
      <c r="B48" s="344">
        <f>+'1994 - Average Day'!A41</f>
        <v>0</v>
      </c>
      <c r="C48" s="354">
        <f t="shared" si="0"/>
        <v>0</v>
      </c>
      <c r="D48" s="354">
        <f>+COUNTIF('1994 - Average Day'!$C$41:$CT$41,+D15)*TimeSliceInterval</f>
        <v>0</v>
      </c>
      <c r="E48" s="354">
        <f>+COUNTIF('1994 - Average Day'!$C$41:$CT$41,+E15)*TimeSliceInterval</f>
        <v>0</v>
      </c>
      <c r="F48" s="354">
        <f>+COUNTIF('1994 - Average Day'!$C$41:$CT$41,+F15)*TimeSliceInterval</f>
        <v>0</v>
      </c>
      <c r="G48" s="354">
        <f>+COUNTIF('1994 - Average Day'!$C$41:$CT$41,+G15)*TimeSliceInterval</f>
        <v>0</v>
      </c>
      <c r="H48" s="354">
        <f>+COUNTIF('1994 - Average Day'!$C$41:$CT$41,+H15)*TimeSliceInterval</f>
        <v>0</v>
      </c>
      <c r="I48" s="354">
        <f>+COUNTIF('1994 - Average Day'!$C$41:$CT$41,+I15)*TimeSliceInterval</f>
        <v>0</v>
      </c>
      <c r="J48" s="354">
        <f>+COUNTIF('1994 - Average Day'!$C$41:$CT$41,+J15)*TimeSliceInterval</f>
        <v>0</v>
      </c>
      <c r="K48" s="354">
        <f>+COUNTIF('1994 - Average Day'!$C$41:$CT$41,+K15)*TimeSliceInterval</f>
        <v>0</v>
      </c>
      <c r="L48" s="354">
        <f>+COUNTIF('1994 - Average Day'!$C$41:$CT$41,+L15)*TimeSliceInterval</f>
        <v>0</v>
      </c>
      <c r="M48" s="354">
        <f>+COUNTIF('1994 - Average Day'!$C$41:$CT$41,+M15)*TimeSliceInterval</f>
        <v>0</v>
      </c>
      <c r="N48" s="354">
        <f>+COUNTIF('1994 - Average Day'!$C$41:$CT$41,+N15)*TimeSliceInterval</f>
        <v>0</v>
      </c>
      <c r="O48" s="354">
        <f>+COUNTIF('1994 - Average Day'!$C$41:$CT$41,+O15)*TimeSliceInterval</f>
        <v>0</v>
      </c>
      <c r="P48" s="354">
        <f>+COUNTIF('1994 - Average Day'!$C$41:$CT$41,+P15)*TimeSliceInterval</f>
        <v>0</v>
      </c>
      <c r="Q48" s="354">
        <f>+COUNTIF('1994 - Average Day'!$C$41:$CT$41,+Q15)*TimeSliceInterval</f>
        <v>0</v>
      </c>
      <c r="R48" s="355">
        <f>+COUNTIF('1994 - Average Day'!$C$41:$CT$41,+R15)*TimeSliceInterval</f>
        <v>0</v>
      </c>
    </row>
    <row r="49" spans="1:18" ht="13.5" thickBot="1">
      <c r="A49" t="s">
        <v>182</v>
      </c>
      <c r="B49" s="345">
        <f>+'1994 - Average Day'!A42</f>
        <v>0</v>
      </c>
      <c r="C49" s="356">
        <f t="shared" si="0"/>
        <v>0</v>
      </c>
      <c r="D49" s="356">
        <f>+COUNTIF('1994 - Average Day'!$C42:$CT42,+D15)*TimeSliceInterval</f>
        <v>0</v>
      </c>
      <c r="E49" s="356">
        <f>+COUNTIF('1994 - Average Day'!$C42:$CT42,+E15)*TimeSliceInterval</f>
        <v>0</v>
      </c>
      <c r="F49" s="356">
        <f>+COUNTIF('1994 - Average Day'!$C42:$CT42,+F15)*TimeSliceInterval</f>
        <v>0</v>
      </c>
      <c r="G49" s="356">
        <f>+COUNTIF('1994 - Average Day'!$C42:$CT42,+G15)*TimeSliceInterval</f>
        <v>0</v>
      </c>
      <c r="H49" s="356">
        <f>+COUNTIF('1994 - Average Day'!$C42:$CT42,+H15)*TimeSliceInterval</f>
        <v>0</v>
      </c>
      <c r="I49" s="356">
        <f>+COUNTIF('1994 - Average Day'!$C42:$CT42,+I15)*TimeSliceInterval</f>
        <v>0</v>
      </c>
      <c r="J49" s="356">
        <f>+COUNTIF('1994 - Average Day'!$C42:$CT42,+J15)*TimeSliceInterval</f>
        <v>0</v>
      </c>
      <c r="K49" s="356">
        <f>+COUNTIF('1994 - Average Day'!$C42:$CT42,+K15)*TimeSliceInterval</f>
        <v>0</v>
      </c>
      <c r="L49" s="356">
        <f>+COUNTIF('1994 - Average Day'!$C42:$CT42,+L15)*TimeSliceInterval</f>
        <v>0</v>
      </c>
      <c r="M49" s="356">
        <f>+COUNTIF('1994 - Average Day'!$C42:$CT42,+M15)*TimeSliceInterval</f>
        <v>0</v>
      </c>
      <c r="N49" s="356">
        <f>+COUNTIF('1994 - Average Day'!$C42:$CT42,+N15)*TimeSliceInterval</f>
        <v>0</v>
      </c>
      <c r="O49" s="356">
        <f>+COUNTIF('1994 - Average Day'!$C42:$CT42,+O15)*TimeSliceInterval</f>
        <v>0</v>
      </c>
      <c r="P49" s="356">
        <f>+COUNTIF('1994 - Average Day'!$C42:$CT42,+P15)*TimeSliceInterval</f>
        <v>0</v>
      </c>
      <c r="Q49" s="356">
        <f>+COUNTIF('1994 - Average Day'!$C42:$CT42,+Q15)*TimeSliceInterval</f>
        <v>0</v>
      </c>
      <c r="R49" s="357">
        <f>+COUNTIF('1994 - Average Day'!$C42:$CT42,+R15)*TimeSliceInterval</f>
        <v>0</v>
      </c>
    </row>
    <row r="50" spans="2:13" ht="13.5" thickTop="1">
      <c r="B50" t="s">
        <v>199</v>
      </c>
      <c r="C50" s="342">
        <f>+SUM(C16:C49)</f>
        <v>0</v>
      </c>
      <c r="M50" t="s">
        <v>214</v>
      </c>
    </row>
    <row r="51" spans="2:13" ht="13.5" thickBot="1">
      <c r="B51" s="99" t="s">
        <v>114</v>
      </c>
      <c r="C51" s="99" t="s">
        <v>116</v>
      </c>
      <c r="D51" s="99" t="s">
        <v>107</v>
      </c>
      <c r="E51" s="99" t="s">
        <v>115</v>
      </c>
      <c r="F51" s="99" t="s">
        <v>122</v>
      </c>
      <c r="K51" s="99" t="str">
        <f>+B51</f>
        <v>Button</v>
      </c>
      <c r="L51" s="349" t="str">
        <f>+E51</f>
        <v>Label</v>
      </c>
      <c r="M51" t="s">
        <v>215</v>
      </c>
    </row>
    <row r="52" spans="2:13" ht="13.5" thickTop="1">
      <c r="B52" s="307">
        <v>1</v>
      </c>
      <c r="C52" s="308">
        <f>'Setup Page'!B12</f>
        <v>5</v>
      </c>
      <c r="D52" s="309">
        <f>VLOOKUP(C52,'Setup Page'!$BD$20:$BG$75,3)</f>
        <v>2</v>
      </c>
      <c r="E52" s="310" t="str">
        <f>'Setup Page'!B5</f>
        <v>43L</v>
      </c>
      <c r="F52" s="311" t="str">
        <f>'Setup Page'!D19</f>
        <v>Letters LDC 43</v>
      </c>
      <c r="G52" s="41" t="s">
        <v>128</v>
      </c>
      <c r="K52" s="307">
        <f aca="true" t="shared" si="1" ref="K52:K66">+B52</f>
        <v>1</v>
      </c>
      <c r="L52" s="358" t="str">
        <f aca="true" t="shared" si="2" ref="L52:L66">+E52</f>
        <v>43L</v>
      </c>
      <c r="M52" s="359">
        <f aca="true" t="shared" si="3" ref="M52:M66">+COUNTIF(rngAvgSched,E52)*TimeSliceInterval</f>
        <v>0</v>
      </c>
    </row>
    <row r="53" spans="2:13" ht="12.75">
      <c r="B53" s="312">
        <v>2</v>
      </c>
      <c r="C53" s="313">
        <f>'Setup Page'!C12</f>
        <v>43</v>
      </c>
      <c r="D53" s="314">
        <f>VLOOKUP(C53,'Setup Page'!$BD$20:$BG$75,3)</f>
        <v>1</v>
      </c>
      <c r="E53" s="315" t="str">
        <f>'Setup Page'!C5</f>
        <v>45</v>
      </c>
      <c r="F53" s="316" t="str">
        <f>'Setup Page'!D20</f>
        <v>WINDOW 45</v>
      </c>
      <c r="G53" s="41" t="s">
        <v>127</v>
      </c>
      <c r="K53" s="312">
        <f t="shared" si="1"/>
        <v>2</v>
      </c>
      <c r="L53" s="360" t="str">
        <f t="shared" si="2"/>
        <v>45</v>
      </c>
      <c r="M53" s="361">
        <f t="shared" si="3"/>
        <v>0</v>
      </c>
    </row>
    <row r="54" spans="2:13" ht="12.75">
      <c r="B54" s="312">
        <v>3</v>
      </c>
      <c r="C54" s="313">
        <f>'Setup Page'!D12</f>
        <v>3</v>
      </c>
      <c r="D54" s="314">
        <f>VLOOKUP(C54,'Setup Page'!$BD$20:$BG$75,3)</f>
        <v>2</v>
      </c>
      <c r="E54" s="315" t="str">
        <f>'Setup Page'!D5</f>
        <v>L</v>
      </c>
      <c r="F54" s="316" t="str">
        <f>'Setup Page'!D21</f>
        <v>LUNCH</v>
      </c>
      <c r="G54" s="41" t="s">
        <v>126</v>
      </c>
      <c r="K54" s="312">
        <f t="shared" si="1"/>
        <v>3</v>
      </c>
      <c r="L54" s="360" t="str">
        <f t="shared" si="2"/>
        <v>L</v>
      </c>
      <c r="M54" s="361">
        <f t="shared" si="3"/>
        <v>0</v>
      </c>
    </row>
    <row r="55" spans="2:13" ht="12.75">
      <c r="B55" s="312">
        <v>4</v>
      </c>
      <c r="C55" s="313">
        <f>'Setup Page'!B13</f>
        <v>41</v>
      </c>
      <c r="D55" s="314">
        <f>VLOOKUP(C55,'Setup Page'!$BD$20:$BG$75,3)</f>
        <v>2</v>
      </c>
      <c r="E55" s="315" t="str">
        <f>'Setup Page'!B6</f>
        <v>43F</v>
      </c>
      <c r="F55" s="316" t="str">
        <f>'Setup Page'!D22</f>
        <v>Flats LDC 43</v>
      </c>
      <c r="G55" s="41" t="s">
        <v>125</v>
      </c>
      <c r="K55" s="312">
        <f t="shared" si="1"/>
        <v>4</v>
      </c>
      <c r="L55" s="360" t="str">
        <f t="shared" si="2"/>
        <v>43F</v>
      </c>
      <c r="M55" s="361">
        <f t="shared" si="3"/>
        <v>0</v>
      </c>
    </row>
    <row r="56" spans="2:13" ht="12.75">
      <c r="B56" s="312">
        <v>5</v>
      </c>
      <c r="C56" s="313">
        <f>'Setup Page'!C13</f>
        <v>4</v>
      </c>
      <c r="D56" s="314">
        <f>VLOOKUP(C56,'Setup Page'!$BD$20:$BG$75,3)</f>
        <v>1</v>
      </c>
      <c r="E56" s="315" t="str">
        <f>'Setup Page'!C6</f>
        <v>46</v>
      </c>
      <c r="F56" s="316" t="str">
        <f>'Setup Page'!D23</f>
        <v>Vending LDC 46</v>
      </c>
      <c r="G56" s="41" t="s">
        <v>124</v>
      </c>
      <c r="K56" s="312">
        <f t="shared" si="1"/>
        <v>5</v>
      </c>
      <c r="L56" s="360" t="str">
        <f t="shared" si="2"/>
        <v>46</v>
      </c>
      <c r="M56" s="361">
        <f t="shared" si="3"/>
        <v>0</v>
      </c>
    </row>
    <row r="57" spans="2:13" ht="12.75">
      <c r="B57" s="312">
        <v>6</v>
      </c>
      <c r="C57" s="313">
        <f>'Setup Page'!D13</f>
        <v>15</v>
      </c>
      <c r="D57" s="314">
        <f>VLOOKUP(C57,'Setup Page'!$BD$20:$BG$75,3)</f>
        <v>1</v>
      </c>
      <c r="E57" s="315" t="str">
        <f>'Setup Page'!D6</f>
        <v>BK</v>
      </c>
      <c r="F57" s="316" t="str">
        <f>'Setup Page'!D24</f>
        <v>BREAK</v>
      </c>
      <c r="G57" s="41" t="s">
        <v>123</v>
      </c>
      <c r="K57" s="312">
        <f t="shared" si="1"/>
        <v>6</v>
      </c>
      <c r="L57" s="360" t="str">
        <f t="shared" si="2"/>
        <v>BK</v>
      </c>
      <c r="M57" s="361">
        <f t="shared" si="3"/>
        <v>0</v>
      </c>
    </row>
    <row r="58" spans="2:13" ht="12.75">
      <c r="B58" s="312">
        <v>7</v>
      </c>
      <c r="C58" s="313">
        <f>'Setup Page'!B14</f>
        <v>33</v>
      </c>
      <c r="D58" s="314">
        <f>VLOOKUP(C58,'Setup Page'!$BD$20:$BG$75,3)</f>
        <v>1</v>
      </c>
      <c r="E58" s="315" t="str">
        <f>'Setup Page'!B7</f>
        <v>43P</v>
      </c>
      <c r="F58" s="316" t="str">
        <f>'Setup Page'!D25</f>
        <v>Parcels LDC 43</v>
      </c>
      <c r="K58" s="312">
        <f t="shared" si="1"/>
        <v>7</v>
      </c>
      <c r="L58" s="360" t="str">
        <f t="shared" si="2"/>
        <v>43P</v>
      </c>
      <c r="M58" s="361">
        <f t="shared" si="3"/>
        <v>0</v>
      </c>
    </row>
    <row r="59" spans="2:13" ht="12.75">
      <c r="B59" s="312">
        <v>8</v>
      </c>
      <c r="C59" s="313">
        <f>'Setup Page'!C14</f>
        <v>29</v>
      </c>
      <c r="D59" s="314">
        <f>VLOOKUP(C59,'Setup Page'!$BD$20:$BG$75,3)</f>
        <v>2</v>
      </c>
      <c r="E59" s="315" t="str">
        <f>'Setup Page'!C7</f>
        <v>48</v>
      </c>
      <c r="F59" s="316" t="str">
        <f>'Setup Page'!D26</f>
        <v>Other LDC 48</v>
      </c>
      <c r="K59" s="312">
        <f t="shared" si="1"/>
        <v>8</v>
      </c>
      <c r="L59" s="360" t="str">
        <f t="shared" si="2"/>
        <v>48</v>
      </c>
      <c r="M59" s="361">
        <f t="shared" si="3"/>
        <v>0</v>
      </c>
    </row>
    <row r="60" spans="2:13" ht="12.75">
      <c r="B60" s="312">
        <v>9</v>
      </c>
      <c r="C60" s="313">
        <f>'Setup Page'!D14</f>
        <v>46</v>
      </c>
      <c r="D60" s="314">
        <f>VLOOKUP(C60,'Setup Page'!$BD$20:$BG$75,3)</f>
        <v>2</v>
      </c>
      <c r="E60" s="315" t="str">
        <f>'Setup Page'!D7</f>
        <v>NA</v>
      </c>
      <c r="F60" s="316" t="str">
        <f>'Setup Page'!D27</f>
        <v>CSBCS LDC 41</v>
      </c>
      <c r="K60" s="312">
        <f t="shared" si="1"/>
        <v>9</v>
      </c>
      <c r="L60" s="360" t="str">
        <f t="shared" si="2"/>
        <v>NA</v>
      </c>
      <c r="M60" s="361">
        <f t="shared" si="3"/>
        <v>0</v>
      </c>
    </row>
    <row r="61" spans="2:13" ht="12.75">
      <c r="B61" s="312">
        <v>10</v>
      </c>
      <c r="C61" s="313">
        <f>'Setup Page'!B15</f>
        <v>37</v>
      </c>
      <c r="D61" s="314">
        <f>VLOOKUP(C61,'Setup Page'!$BD$20:$BG$75,3)</f>
        <v>1</v>
      </c>
      <c r="E61" s="315">
        <f>'Setup Page'!B8</f>
        <v>44</v>
      </c>
      <c r="F61" s="316" t="str">
        <f>'Setup Page'!D28</f>
        <v>Box LDC 44</v>
      </c>
      <c r="K61" s="312">
        <f t="shared" si="1"/>
        <v>10</v>
      </c>
      <c r="L61" s="360">
        <f t="shared" si="2"/>
        <v>44</v>
      </c>
      <c r="M61" s="361">
        <f t="shared" si="3"/>
        <v>0</v>
      </c>
    </row>
    <row r="62" spans="2:13" ht="12.75">
      <c r="B62" s="312">
        <v>11</v>
      </c>
      <c r="C62" s="313">
        <f>'Setup Page'!C15</f>
        <v>16</v>
      </c>
      <c r="D62" s="314">
        <f>VLOOKUP(C62,'Setup Page'!$BD$20:$BG$75,3)</f>
        <v>2</v>
      </c>
      <c r="E62" s="315" t="str">
        <f>'Setup Page'!C8</f>
        <v>NA</v>
      </c>
      <c r="F62" s="316" t="str">
        <f>'Setup Page'!D29</f>
        <v>MECH LDC 42</v>
      </c>
      <c r="K62" s="312">
        <f t="shared" si="1"/>
        <v>11</v>
      </c>
      <c r="L62" s="360" t="str">
        <f t="shared" si="2"/>
        <v>NA</v>
      </c>
      <c r="M62" s="361">
        <f t="shared" si="3"/>
        <v>0</v>
      </c>
    </row>
    <row r="63" spans="2:13" ht="12.75">
      <c r="B63" s="312">
        <v>12</v>
      </c>
      <c r="C63" s="313">
        <f>'Setup Page'!D15</f>
        <v>44</v>
      </c>
      <c r="D63" s="314">
        <f>VLOOKUP(C63,'Setup Page'!$BD$20:$BG$75,3)</f>
        <v>1</v>
      </c>
      <c r="E63" s="315" t="str">
        <f>'Setup Page'!D8</f>
        <v>NA</v>
      </c>
      <c r="F63" s="316" t="str">
        <f>'Setup Page'!D30</f>
        <v>DBCS LDC 41</v>
      </c>
      <c r="K63" s="312">
        <f t="shared" si="1"/>
        <v>12</v>
      </c>
      <c r="L63" s="360" t="str">
        <f t="shared" si="2"/>
        <v>NA</v>
      </c>
      <c r="M63" s="361">
        <f t="shared" si="3"/>
        <v>0</v>
      </c>
    </row>
    <row r="64" spans="2:13" ht="12.75">
      <c r="B64" s="312">
        <v>13</v>
      </c>
      <c r="C64" s="313">
        <f>'Setup Page'!B16</f>
        <v>34</v>
      </c>
      <c r="D64" s="314">
        <f>VLOOKUP(C64,'Setup Page'!$BD$20:$BG$75,3)</f>
        <v>1</v>
      </c>
      <c r="E64" s="315" t="str">
        <f>'Setup Page'!B9</f>
        <v>43A</v>
      </c>
      <c r="F64" s="316" t="str">
        <f>'Setup Page'!D31</f>
        <v>Allied LDC 43</v>
      </c>
      <c r="K64" s="312">
        <f t="shared" si="1"/>
        <v>13</v>
      </c>
      <c r="L64" s="360" t="str">
        <f t="shared" si="2"/>
        <v>43A</v>
      </c>
      <c r="M64" s="361">
        <f t="shared" si="3"/>
        <v>0</v>
      </c>
    </row>
    <row r="65" spans="2:13" ht="12.75">
      <c r="B65" s="312">
        <v>14</v>
      </c>
      <c r="C65" s="313">
        <f>'Setup Page'!C16</f>
        <v>2</v>
      </c>
      <c r="D65" s="314">
        <f>VLOOKUP(C65,'Setup Page'!$BD$20:$BG$75,3)</f>
        <v>1</v>
      </c>
      <c r="E65" s="315" t="str">
        <f>'Setup Page'!C9</f>
        <v>NA</v>
      </c>
      <c r="F65" s="316" t="str">
        <f>'Setup Page'!D32</f>
        <v>not used</v>
      </c>
      <c r="K65" s="312">
        <f t="shared" si="1"/>
        <v>14</v>
      </c>
      <c r="L65" s="360" t="str">
        <f t="shared" si="2"/>
        <v>NA</v>
      </c>
      <c r="M65" s="361">
        <f t="shared" si="3"/>
        <v>0</v>
      </c>
    </row>
    <row r="66" spans="2:13" ht="13.5" thickBot="1">
      <c r="B66" s="317">
        <v>15</v>
      </c>
      <c r="C66" s="318">
        <f>'Setup Page'!D16</f>
        <v>2</v>
      </c>
      <c r="D66" s="319">
        <f>VLOOKUP(C66,'Setup Page'!$BD$20:$BG$75,3)</f>
        <v>1</v>
      </c>
      <c r="E66" s="320" t="str">
        <f>'Setup Page'!D9</f>
        <v>NA</v>
      </c>
      <c r="F66" s="321" t="str">
        <f>'Setup Page'!D33</f>
        <v>not used</v>
      </c>
      <c r="K66" s="312">
        <f t="shared" si="1"/>
        <v>15</v>
      </c>
      <c r="L66" s="360" t="str">
        <f t="shared" si="2"/>
        <v>NA</v>
      </c>
      <c r="M66" s="361">
        <f t="shared" si="3"/>
        <v>0</v>
      </c>
    </row>
    <row r="67" spans="11:13" ht="14.25" thickBot="1" thickTop="1">
      <c r="K67" s="363"/>
      <c r="L67" s="364" t="s">
        <v>213</v>
      </c>
      <c r="M67" s="362">
        <f>+SUM(M52:M66)</f>
        <v>0</v>
      </c>
    </row>
    <row r="68" spans="1:6" ht="13.5" thickTop="1">
      <c r="A68" s="41"/>
      <c r="F68" s="41"/>
    </row>
    <row r="69" spans="1:6" ht="12.75">
      <c r="A69" s="41"/>
      <c r="F69" s="41"/>
    </row>
    <row r="70" spans="1:6" ht="12.75">
      <c r="A70" s="41"/>
      <c r="F70" s="41"/>
    </row>
    <row r="71" spans="1:6" ht="12.75">
      <c r="A71" s="41"/>
      <c r="F71" s="41"/>
    </row>
    <row r="72" spans="1:6" ht="12.75">
      <c r="A72" s="41"/>
      <c r="F72" s="41"/>
    </row>
    <row r="73" spans="1:6" ht="12.75">
      <c r="A73" s="41"/>
      <c r="F73" s="41"/>
    </row>
    <row r="74" ht="12.75">
      <c r="A74" s="41"/>
    </row>
    <row r="75" spans="1:8" ht="12.75">
      <c r="A75" s="41"/>
      <c r="G75" s="99"/>
      <c r="H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spans="1:6" ht="12.75">
      <c r="A80" s="41"/>
      <c r="F80" s="99"/>
    </row>
    <row r="81" spans="1:2" ht="12.75">
      <c r="A81" s="41"/>
      <c r="B81" s="41"/>
    </row>
    <row r="82" spans="1:2" ht="12.75">
      <c r="A82" s="41"/>
      <c r="B82" s="41"/>
    </row>
    <row r="83" spans="1:2" ht="12.75">
      <c r="A83" s="41"/>
      <c r="B83" s="41"/>
    </row>
    <row r="84" spans="1:2" ht="12.75">
      <c r="A84" s="41"/>
      <c r="B84" s="41"/>
    </row>
    <row r="85" spans="1:2" ht="12.75">
      <c r="A85" s="41"/>
      <c r="B85" s="41"/>
    </row>
    <row r="86" spans="1:2" ht="12.75">
      <c r="A86" s="41"/>
      <c r="B86" s="41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Q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1" customWidth="1"/>
    <col min="2" max="9" width="12.7109375" style="41" customWidth="1"/>
    <col min="10" max="11" width="10.7109375" style="41" customWidth="1"/>
    <col min="12" max="12" width="2.7109375" style="41" customWidth="1"/>
    <col min="13" max="16" width="4.421875" style="41" customWidth="1"/>
    <col min="17" max="17" width="2.7109375" style="41" customWidth="1"/>
    <col min="18" max="23" width="10.7109375" style="41" customWidth="1"/>
    <col min="24" max="16384" width="9.140625" style="41" customWidth="1"/>
  </cols>
  <sheetData>
    <row r="1" ht="7.5" customHeight="1" thickBot="1"/>
    <row r="2" spans="2:9" ht="24" customHeight="1" thickBot="1" thickTop="1">
      <c r="B2" s="379" t="s">
        <v>207</v>
      </c>
      <c r="C2" s="380"/>
      <c r="D2" s="380"/>
      <c r="E2" s="380"/>
      <c r="F2" s="380"/>
      <c r="G2" s="380"/>
      <c r="H2" s="380"/>
      <c r="I2" s="381"/>
    </row>
    <row r="3" spans="2:17" ht="14.25" thickBot="1" thickTop="1">
      <c r="B3" s="366" t="str">
        <f>"Version "&amp;+ReleaseVersionNumber</f>
        <v>Version 1.05a.11.15.2005.15.36</v>
      </c>
      <c r="L3" s="382" t="s">
        <v>246</v>
      </c>
      <c r="M3" s="382"/>
      <c r="N3" s="382"/>
      <c r="O3" s="382"/>
      <c r="P3" s="382"/>
      <c r="Q3" s="382"/>
    </row>
    <row r="4" spans="12:17" ht="14.25" thickBot="1" thickTop="1">
      <c r="L4" s="370"/>
      <c r="M4" s="371"/>
      <c r="N4" s="371"/>
      <c r="O4" s="371"/>
      <c r="P4" s="371"/>
      <c r="Q4" s="372"/>
    </row>
    <row r="5" spans="2:17" ht="12.75">
      <c r="B5" s="41" t="s">
        <v>204</v>
      </c>
      <c r="L5" s="373"/>
      <c r="M5" s="383">
        <v>0.3541666666666667</v>
      </c>
      <c r="N5" s="384"/>
      <c r="O5" s="383">
        <v>0.39583333333333337</v>
      </c>
      <c r="P5" s="384"/>
      <c r="Q5" s="374"/>
    </row>
    <row r="6" spans="12:17" ht="13.5" thickBot="1">
      <c r="L6" s="373"/>
      <c r="M6" s="385"/>
      <c r="N6" s="386"/>
      <c r="O6" s="385"/>
      <c r="P6" s="386"/>
      <c r="Q6" s="374"/>
    </row>
    <row r="7" spans="2:17" ht="12.75">
      <c r="B7" s="41" t="s">
        <v>205</v>
      </c>
      <c r="L7" s="373"/>
      <c r="M7" s="22">
        <v>0.36458333333333337</v>
      </c>
      <c r="N7" s="22">
        <v>0.375</v>
      </c>
      <c r="O7" s="22">
        <v>0.38541666666666674</v>
      </c>
      <c r="P7" s="22">
        <v>0.3958333333333334</v>
      </c>
      <c r="Q7" s="374"/>
    </row>
    <row r="8" spans="12:17" ht="12.75">
      <c r="L8" s="373"/>
      <c r="M8" s="24">
        <v>0.3541666666666667</v>
      </c>
      <c r="N8" s="24">
        <v>0.36458333333333337</v>
      </c>
      <c r="O8" s="24">
        <v>0.375</v>
      </c>
      <c r="P8" s="24">
        <v>0.38541666666666674</v>
      </c>
      <c r="Q8" s="374"/>
    </row>
    <row r="9" spans="2:17" ht="12.75">
      <c r="B9" s="41" t="s">
        <v>133</v>
      </c>
      <c r="L9" s="373"/>
      <c r="M9" s="28"/>
      <c r="N9" s="28"/>
      <c r="O9" s="28"/>
      <c r="P9" s="28"/>
      <c r="Q9" s="374"/>
    </row>
    <row r="10" spans="2:17" ht="13.5" thickBot="1">
      <c r="B10" s="41" t="s">
        <v>206</v>
      </c>
      <c r="L10" s="375"/>
      <c r="M10" s="376"/>
      <c r="N10" s="376"/>
      <c r="O10" s="376"/>
      <c r="P10" s="376"/>
      <c r="Q10" s="377"/>
    </row>
    <row r="11" spans="13:17" ht="13.5" thickTop="1">
      <c r="M11" s="378" t="s">
        <v>247</v>
      </c>
      <c r="N11" s="378"/>
      <c r="O11" s="378"/>
      <c r="P11" s="378"/>
      <c r="Q11"/>
    </row>
    <row r="12" ht="12.75">
      <c r="B12" s="347" t="s">
        <v>134</v>
      </c>
    </row>
    <row r="14" ht="12.75">
      <c r="B14" s="41" t="s">
        <v>208</v>
      </c>
    </row>
    <row r="15" ht="12.75">
      <c r="B15" s="41" t="s">
        <v>143</v>
      </c>
    </row>
    <row r="17" ht="12.75">
      <c r="B17" s="41" t="s">
        <v>229</v>
      </c>
    </row>
    <row r="19" ht="12.75">
      <c r="B19" s="41" t="s">
        <v>230</v>
      </c>
    </row>
    <row r="21" spans="2:3" ht="12.75">
      <c r="B21" s="41" t="s">
        <v>231</v>
      </c>
      <c r="C21" s="41" t="s">
        <v>135</v>
      </c>
    </row>
    <row r="22" ht="12.75">
      <c r="C22" s="41" t="s">
        <v>234</v>
      </c>
    </row>
    <row r="24" spans="2:3" ht="12.75">
      <c r="B24" s="41" t="s">
        <v>232</v>
      </c>
      <c r="C24" s="41" t="s">
        <v>235</v>
      </c>
    </row>
    <row r="25" ht="12.75">
      <c r="C25" s="41" t="s">
        <v>136</v>
      </c>
    </row>
    <row r="27" spans="2:3" ht="12.75">
      <c r="B27" s="41" t="s">
        <v>233</v>
      </c>
      <c r="C27" s="41" t="s">
        <v>236</v>
      </c>
    </row>
    <row r="28" ht="12.75">
      <c r="C28" s="41" t="s">
        <v>137</v>
      </c>
    </row>
    <row r="30" ht="12.75">
      <c r="B30" s="41" t="s">
        <v>237</v>
      </c>
    </row>
    <row r="31" ht="12.75">
      <c r="B31" s="41" t="s">
        <v>144</v>
      </c>
    </row>
    <row r="32" ht="12.75">
      <c r="B32" s="41" t="s">
        <v>145</v>
      </c>
    </row>
    <row r="34" ht="12.75">
      <c r="B34" s="41" t="s">
        <v>138</v>
      </c>
    </row>
    <row r="36" ht="12.75">
      <c r="B36" s="41" t="s">
        <v>150</v>
      </c>
    </row>
    <row r="38" spans="2:3" ht="12.75">
      <c r="B38" s="41" t="s">
        <v>238</v>
      </c>
      <c r="C38" s="41" t="s">
        <v>151</v>
      </c>
    </row>
    <row r="39" ht="12.75">
      <c r="C39" s="41" t="s">
        <v>154</v>
      </c>
    </row>
    <row r="41" spans="2:3" ht="12.75">
      <c r="B41" s="41" t="s">
        <v>239</v>
      </c>
      <c r="C41" s="41" t="s">
        <v>152</v>
      </c>
    </row>
    <row r="42" ht="12.75">
      <c r="C42" s="41" t="s">
        <v>209</v>
      </c>
    </row>
    <row r="43" ht="12.75">
      <c r="C43" s="41" t="s">
        <v>153</v>
      </c>
    </row>
    <row r="45" spans="2:3" ht="12.75">
      <c r="B45" s="41" t="s">
        <v>240</v>
      </c>
      <c r="C45" s="41" t="s">
        <v>155</v>
      </c>
    </row>
    <row r="47" ht="12.75">
      <c r="B47" s="41" t="s">
        <v>210</v>
      </c>
    </row>
    <row r="48" ht="12.75">
      <c r="B48" s="41" t="s">
        <v>241</v>
      </c>
    </row>
    <row r="50" ht="12.75">
      <c r="B50" s="41" t="s">
        <v>228</v>
      </c>
    </row>
    <row r="51" ht="12.75">
      <c r="B51" s="41" t="s">
        <v>242</v>
      </c>
    </row>
    <row r="52" ht="12.75">
      <c r="B52" s="41" t="s">
        <v>243</v>
      </c>
    </row>
    <row r="53" ht="12.75">
      <c r="B53" s="41" t="s">
        <v>244</v>
      </c>
    </row>
    <row r="55" ht="12.75">
      <c r="B55" s="41" t="s">
        <v>140</v>
      </c>
    </row>
    <row r="56" ht="12.75">
      <c r="B56" s="41" t="s">
        <v>142</v>
      </c>
    </row>
    <row r="57" ht="12.75">
      <c r="B57" s="41" t="s">
        <v>141</v>
      </c>
    </row>
    <row r="58" ht="12.75">
      <c r="B58" s="41" t="s">
        <v>211</v>
      </c>
    </row>
    <row r="60" ht="12.75">
      <c r="B60" s="41" t="s">
        <v>157</v>
      </c>
    </row>
    <row r="61" ht="12.75">
      <c r="B61" s="41" t="s">
        <v>156</v>
      </c>
    </row>
    <row r="62" ht="12.75">
      <c r="B62" s="41" t="s">
        <v>158</v>
      </c>
    </row>
    <row r="64" ht="12.75">
      <c r="B64" s="41" t="s">
        <v>139</v>
      </c>
    </row>
    <row r="66" ht="12.75">
      <c r="B66" s="41" t="s">
        <v>245</v>
      </c>
    </row>
    <row r="67" ht="12.75">
      <c r="B67" s="41" t="s">
        <v>146</v>
      </c>
    </row>
    <row r="69" ht="12.75">
      <c r="B69" s="41" t="s">
        <v>147</v>
      </c>
    </row>
    <row r="70" ht="12.75">
      <c r="B70" s="41" t="s">
        <v>212</v>
      </c>
    </row>
    <row r="71" ht="12.75">
      <c r="B71" s="41" t="s">
        <v>148</v>
      </c>
    </row>
    <row r="72" ht="12.75">
      <c r="B72" s="41" t="s">
        <v>149</v>
      </c>
    </row>
    <row r="74" ht="12.75">
      <c r="B74" s="41" t="s">
        <v>220</v>
      </c>
    </row>
    <row r="75" ht="12.75">
      <c r="B75" s="41" t="s">
        <v>221</v>
      </c>
    </row>
    <row r="76" spans="2:16" ht="12.75">
      <c r="B76" s="41" t="s">
        <v>222</v>
      </c>
      <c r="P76" s="367"/>
    </row>
    <row r="77" ht="12.75">
      <c r="B77" s="41" t="s">
        <v>223</v>
      </c>
    </row>
    <row r="86" ht="12.75">
      <c r="Q86" s="368"/>
    </row>
    <row r="88" ht="12.75">
      <c r="Q88" s="369"/>
    </row>
  </sheetData>
  <sheetProtection password="D915" sheet="1" objects="1" scenarios="1"/>
  <mergeCells count="5">
    <mergeCell ref="M11:P11"/>
    <mergeCell ref="B2:I2"/>
    <mergeCell ref="L3:Q3"/>
    <mergeCell ref="M5:N6"/>
    <mergeCell ref="O5:P6"/>
  </mergeCells>
  <conditionalFormatting sqref="M9:P9">
    <cfRule type="cellIs" priority="2" dxfId="1" operator="lessThan" stopIfTrue="1">
      <formula>M$47*(1-PercentUS)</formula>
    </cfRule>
    <cfRule type="cellIs" priority="3" dxfId="0" operator="greaterThan" stopIfTrue="1">
      <formula>M$47*(1+PercentOS)</formula>
    </cfRule>
  </conditionalFormatting>
  <printOptions horizontalCentered="1" verticalCentered="1"/>
  <pageMargins left="0.5" right="0.5" top="0.5" bottom="0.75" header="0.4" footer="0.5"/>
  <pageSetup fitToHeight="1" fitToWidth="1" horizontalDpi="600" verticalDpi="600" orientation="portrait" scale="71" r:id="rId3"/>
  <headerFooter alignWithMargins="0">
    <oddHeader>&amp;L&amp;8Programmed by: Robert E Patton - 202-268-8817</oddHeader>
    <oddFooter>&amp;L&amp;8Printed on: &amp;D &amp;T&amp;R&amp;8&amp;F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I83"/>
  <sheetViews>
    <sheetView showGridLines="0" zoomScalePageLayoutView="0" workbookViewId="0" topLeftCell="A9">
      <selection activeCell="G26" sqref="G26"/>
    </sheetView>
  </sheetViews>
  <sheetFormatPr defaultColWidth="9.140625" defaultRowHeight="12.75"/>
  <cols>
    <col min="1" max="1" width="12.7109375" style="41" customWidth="1"/>
    <col min="2" max="4" width="10.7109375" style="41" customWidth="1"/>
    <col min="5" max="5" width="9.140625" style="41" customWidth="1"/>
    <col min="6" max="8" width="4.7109375" style="41" customWidth="1"/>
    <col min="9" max="22" width="3.7109375" style="41" customWidth="1"/>
    <col min="23" max="23" width="5.28125" style="41" bestFit="1" customWidth="1"/>
    <col min="24" max="24" width="3.00390625" style="41" bestFit="1" customWidth="1"/>
    <col min="25" max="25" width="5.57421875" style="41" bestFit="1" customWidth="1"/>
    <col min="26" max="16384" width="9.140625" style="41" customWidth="1"/>
  </cols>
  <sheetData>
    <row r="1" spans="1:59" ht="24" customHeight="1">
      <c r="A1" s="388" t="s">
        <v>202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AB1" s="350"/>
      <c r="BA1" s="350" t="s">
        <v>218</v>
      </c>
      <c r="BD1" s="137" t="s">
        <v>119</v>
      </c>
      <c r="BE1" s="99"/>
      <c r="BF1" s="99"/>
      <c r="BG1" s="99"/>
    </row>
    <row r="2" spans="28:61" ht="12.75">
      <c r="AB2" s="350"/>
      <c r="BA2" s="350" t="s">
        <v>219</v>
      </c>
      <c r="BE2" s="306" t="s">
        <v>45</v>
      </c>
      <c r="BF2" s="306" t="s">
        <v>110</v>
      </c>
      <c r="BG2" s="306" t="s">
        <v>46</v>
      </c>
      <c r="BI2" s="323" t="s">
        <v>75</v>
      </c>
    </row>
    <row r="3" spans="1:61" ht="12.75">
      <c r="A3" s="347" t="s">
        <v>200</v>
      </c>
      <c r="BE3" s="306" t="s">
        <v>47</v>
      </c>
      <c r="BF3" s="306" t="s">
        <v>111</v>
      </c>
      <c r="BG3" s="306" t="s">
        <v>21</v>
      </c>
      <c r="BI3" s="323" t="s">
        <v>129</v>
      </c>
    </row>
    <row r="4" spans="1:61" ht="13.5" thickBot="1">
      <c r="A4" s="41" t="s">
        <v>248</v>
      </c>
      <c r="BE4" s="306" t="s">
        <v>48</v>
      </c>
      <c r="BF4" s="306" t="s">
        <v>112</v>
      </c>
      <c r="BG4" s="306" t="s">
        <v>50</v>
      </c>
      <c r="BI4" s="323" t="s">
        <v>130</v>
      </c>
    </row>
    <row r="5" spans="2:61" ht="15.75" customHeight="1" thickBot="1">
      <c r="B5" s="303" t="s">
        <v>45</v>
      </c>
      <c r="C5" s="303" t="s">
        <v>110</v>
      </c>
      <c r="D5" s="303" t="s">
        <v>46</v>
      </c>
      <c r="J5" s="134"/>
      <c r="K5" s="135"/>
      <c r="L5" s="135"/>
      <c r="M5" s="135"/>
      <c r="N5" s="135"/>
      <c r="O5" s="135"/>
      <c r="P5" s="135"/>
      <c r="Q5" s="135"/>
      <c r="R5" s="135"/>
      <c r="S5" s="136"/>
      <c r="BE5" s="306">
        <v>44</v>
      </c>
      <c r="BF5" s="306" t="s">
        <v>113</v>
      </c>
      <c r="BG5" s="306" t="s">
        <v>51</v>
      </c>
      <c r="BI5" s="323" t="s">
        <v>77</v>
      </c>
    </row>
    <row r="6" spans="2:61" ht="15.75" customHeight="1" thickBot="1">
      <c r="B6" s="303" t="s">
        <v>47</v>
      </c>
      <c r="C6" s="303" t="s">
        <v>111</v>
      </c>
      <c r="D6" s="303" t="s">
        <v>21</v>
      </c>
      <c r="J6" s="208"/>
      <c r="K6" s="324" t="s">
        <v>108</v>
      </c>
      <c r="L6" s="147"/>
      <c r="M6" s="147"/>
      <c r="N6" s="147"/>
      <c r="O6" s="147"/>
      <c r="P6" s="147"/>
      <c r="Q6" s="147"/>
      <c r="R6" s="138"/>
      <c r="S6" s="305"/>
      <c r="BE6" s="306" t="s">
        <v>49</v>
      </c>
      <c r="BF6" s="306" t="s">
        <v>121</v>
      </c>
      <c r="BG6" s="306" t="s">
        <v>121</v>
      </c>
      <c r="BI6" s="323" t="s">
        <v>72</v>
      </c>
    </row>
    <row r="7" spans="2:61" ht="15.75" customHeight="1" thickBot="1">
      <c r="B7" s="303" t="s">
        <v>48</v>
      </c>
      <c r="C7" s="303" t="s">
        <v>112</v>
      </c>
      <c r="D7" s="303" t="s">
        <v>121</v>
      </c>
      <c r="J7" s="142"/>
      <c r="K7" s="141">
        <v>1</v>
      </c>
      <c r="L7" s="143"/>
      <c r="M7" s="144">
        <v>15</v>
      </c>
      <c r="N7" s="143"/>
      <c r="O7" s="145">
        <v>29</v>
      </c>
      <c r="P7" s="143"/>
      <c r="Q7" s="146">
        <v>43</v>
      </c>
      <c r="R7" s="147"/>
      <c r="S7" s="148"/>
      <c r="BI7" s="323" t="s">
        <v>83</v>
      </c>
    </row>
    <row r="8" spans="2:61" ht="15.75" customHeight="1" thickBot="1">
      <c r="B8" s="303">
        <v>44</v>
      </c>
      <c r="C8" s="303" t="s">
        <v>121</v>
      </c>
      <c r="D8" s="303" t="s">
        <v>121</v>
      </c>
      <c r="J8" s="142"/>
      <c r="K8" s="150">
        <v>2</v>
      </c>
      <c r="L8" s="143"/>
      <c r="M8" s="151">
        <v>16</v>
      </c>
      <c r="N8" s="143"/>
      <c r="O8" s="152">
        <v>30</v>
      </c>
      <c r="P8" s="143"/>
      <c r="Q8" s="153">
        <v>44</v>
      </c>
      <c r="R8" s="147"/>
      <c r="S8" s="148"/>
      <c r="BD8" s="137" t="s">
        <v>120</v>
      </c>
      <c r="BE8" s="99"/>
      <c r="BF8" s="99"/>
      <c r="BG8" s="99"/>
      <c r="BI8" s="323" t="s">
        <v>79</v>
      </c>
    </row>
    <row r="9" spans="2:61" ht="15.75" customHeight="1" thickBot="1">
      <c r="B9" s="303" t="s">
        <v>49</v>
      </c>
      <c r="C9" s="303" t="s">
        <v>121</v>
      </c>
      <c r="D9" s="303" t="s">
        <v>121</v>
      </c>
      <c r="J9" s="142"/>
      <c r="K9" s="154">
        <v>3</v>
      </c>
      <c r="L9" s="143"/>
      <c r="M9" s="155">
        <v>17</v>
      </c>
      <c r="N9" s="143"/>
      <c r="O9" s="156">
        <v>31</v>
      </c>
      <c r="P9" s="143"/>
      <c r="Q9" s="157">
        <v>45</v>
      </c>
      <c r="R9" s="147"/>
      <c r="S9" s="148"/>
      <c r="BE9" s="306">
        <v>5</v>
      </c>
      <c r="BF9" s="306">
        <v>10</v>
      </c>
      <c r="BG9" s="306">
        <v>3</v>
      </c>
      <c r="BI9" s="323" t="s">
        <v>88</v>
      </c>
    </row>
    <row r="10" spans="10:61" ht="15.75" customHeight="1">
      <c r="J10" s="142"/>
      <c r="K10" s="158">
        <v>4</v>
      </c>
      <c r="L10" s="143"/>
      <c r="M10" s="159">
        <v>18</v>
      </c>
      <c r="N10" s="143"/>
      <c r="O10" s="160">
        <v>32</v>
      </c>
      <c r="P10" s="143"/>
      <c r="Q10" s="161">
        <v>46</v>
      </c>
      <c r="R10" s="147"/>
      <c r="S10" s="148"/>
      <c r="BE10" s="306">
        <v>41</v>
      </c>
      <c r="BF10" s="306">
        <v>4</v>
      </c>
      <c r="BG10" s="306">
        <v>15</v>
      </c>
      <c r="BI10" s="323" t="s">
        <v>64</v>
      </c>
    </row>
    <row r="11" spans="1:61" ht="15.75" customHeight="1" thickBot="1">
      <c r="A11" s="348" t="s">
        <v>203</v>
      </c>
      <c r="J11" s="142"/>
      <c r="K11" s="162">
        <v>5</v>
      </c>
      <c r="L11" s="143"/>
      <c r="M11" s="163">
        <v>19</v>
      </c>
      <c r="N11" s="143"/>
      <c r="O11" s="164">
        <v>33</v>
      </c>
      <c r="P11" s="143"/>
      <c r="Q11" s="165">
        <v>47</v>
      </c>
      <c r="R11" s="147"/>
      <c r="S11" s="148"/>
      <c r="BE11" s="306">
        <v>33</v>
      </c>
      <c r="BF11" s="306">
        <v>29</v>
      </c>
      <c r="BG11" s="306">
        <v>46</v>
      </c>
      <c r="BI11" s="323" t="s">
        <v>81</v>
      </c>
    </row>
    <row r="12" spans="2:61" ht="15.75" customHeight="1" thickBot="1">
      <c r="B12" s="325">
        <v>5</v>
      </c>
      <c r="C12" s="325">
        <v>43</v>
      </c>
      <c r="D12" s="325">
        <v>3</v>
      </c>
      <c r="J12" s="142"/>
      <c r="K12" s="167">
        <v>6</v>
      </c>
      <c r="L12" s="143"/>
      <c r="M12" s="168">
        <v>20</v>
      </c>
      <c r="N12" s="143"/>
      <c r="O12" s="169">
        <v>34</v>
      </c>
      <c r="P12" s="143"/>
      <c r="Q12" s="170">
        <v>48</v>
      </c>
      <c r="R12" s="147"/>
      <c r="S12" s="148"/>
      <c r="BE12" s="306">
        <v>37</v>
      </c>
      <c r="BF12" s="306">
        <v>16</v>
      </c>
      <c r="BG12" s="306">
        <v>44</v>
      </c>
      <c r="BI12" s="323" t="s">
        <v>69</v>
      </c>
    </row>
    <row r="13" spans="2:61" ht="15.75" customHeight="1" thickBot="1">
      <c r="B13" s="325">
        <v>41</v>
      </c>
      <c r="C13" s="325">
        <v>4</v>
      </c>
      <c r="D13" s="325">
        <v>15</v>
      </c>
      <c r="J13" s="142"/>
      <c r="K13" s="172">
        <v>7</v>
      </c>
      <c r="L13" s="143"/>
      <c r="M13" s="173">
        <v>21</v>
      </c>
      <c r="N13" s="143"/>
      <c r="O13" s="174">
        <v>35</v>
      </c>
      <c r="P13" s="143"/>
      <c r="Q13" s="175">
        <v>49</v>
      </c>
      <c r="R13" s="147"/>
      <c r="S13" s="148"/>
      <c r="BE13" s="306">
        <v>34</v>
      </c>
      <c r="BF13" s="306">
        <v>2</v>
      </c>
      <c r="BG13" s="306">
        <v>2</v>
      </c>
      <c r="BI13" s="323" t="s">
        <v>66</v>
      </c>
    </row>
    <row r="14" spans="2:61" ht="15.75" customHeight="1" thickBot="1">
      <c r="B14" s="325">
        <v>33</v>
      </c>
      <c r="C14" s="325">
        <v>29</v>
      </c>
      <c r="D14" s="325">
        <v>46</v>
      </c>
      <c r="J14" s="142"/>
      <c r="K14" s="177">
        <v>8</v>
      </c>
      <c r="L14" s="143"/>
      <c r="M14" s="178">
        <v>22</v>
      </c>
      <c r="N14" s="143"/>
      <c r="O14" s="179">
        <v>36</v>
      </c>
      <c r="P14" s="143"/>
      <c r="Q14" s="180">
        <v>50</v>
      </c>
      <c r="R14" s="147"/>
      <c r="S14" s="148"/>
      <c r="BI14" s="323" t="s">
        <v>86</v>
      </c>
    </row>
    <row r="15" spans="2:61" ht="15.75" customHeight="1" thickBot="1">
      <c r="B15" s="325">
        <v>37</v>
      </c>
      <c r="C15" s="325">
        <v>16</v>
      </c>
      <c r="D15" s="325">
        <v>44</v>
      </c>
      <c r="J15" s="142"/>
      <c r="K15" s="182">
        <v>9</v>
      </c>
      <c r="L15" s="143"/>
      <c r="M15" s="183">
        <v>23</v>
      </c>
      <c r="N15" s="143"/>
      <c r="O15" s="184">
        <v>37</v>
      </c>
      <c r="P15" s="143"/>
      <c r="Q15" s="185">
        <v>51</v>
      </c>
      <c r="R15" s="147"/>
      <c r="S15" s="148"/>
      <c r="BI15" s="323" t="s">
        <v>132</v>
      </c>
    </row>
    <row r="16" spans="2:61" ht="15.75" customHeight="1" thickBot="1">
      <c r="B16" s="325">
        <v>34</v>
      </c>
      <c r="C16" s="325">
        <v>2</v>
      </c>
      <c r="D16" s="325">
        <v>2</v>
      </c>
      <c r="J16" s="142"/>
      <c r="K16" s="187">
        <v>10</v>
      </c>
      <c r="L16" s="143"/>
      <c r="M16" s="188">
        <v>24</v>
      </c>
      <c r="N16" s="143"/>
      <c r="O16" s="189">
        <v>38</v>
      </c>
      <c r="P16" s="143"/>
      <c r="Q16" s="190">
        <v>52</v>
      </c>
      <c r="R16" s="147"/>
      <c r="S16" s="148"/>
      <c r="BI16" s="323" t="s">
        <v>132</v>
      </c>
    </row>
    <row r="17" spans="10:19" ht="15.75" customHeight="1">
      <c r="J17" s="142"/>
      <c r="K17" s="192">
        <v>11</v>
      </c>
      <c r="L17" s="143"/>
      <c r="M17" s="193">
        <v>25</v>
      </c>
      <c r="N17" s="143"/>
      <c r="O17" s="194">
        <v>39</v>
      </c>
      <c r="P17" s="143"/>
      <c r="Q17" s="195">
        <v>53</v>
      </c>
      <c r="R17" s="147"/>
      <c r="S17" s="148"/>
    </row>
    <row r="18" spans="1:59" ht="15.75" customHeight="1">
      <c r="A18" s="347" t="s">
        <v>201</v>
      </c>
      <c r="B18" s="137"/>
      <c r="C18" s="99"/>
      <c r="J18" s="142"/>
      <c r="K18" s="197">
        <v>12</v>
      </c>
      <c r="L18" s="143"/>
      <c r="M18" s="198">
        <v>26</v>
      </c>
      <c r="N18" s="143"/>
      <c r="O18" s="199">
        <v>40</v>
      </c>
      <c r="P18" s="143"/>
      <c r="Q18" s="200">
        <v>54</v>
      </c>
      <c r="R18" s="147"/>
      <c r="S18" s="148"/>
      <c r="BD18" s="41" t="s">
        <v>54</v>
      </c>
      <c r="BF18" s="137" t="s">
        <v>53</v>
      </c>
      <c r="BG18" s="41" t="s">
        <v>117</v>
      </c>
    </row>
    <row r="19" spans="1:59" ht="15.75" customHeight="1">
      <c r="A19" s="326" t="str">
        <f>B5</f>
        <v>43L</v>
      </c>
      <c r="B19" s="332" t="s">
        <v>45</v>
      </c>
      <c r="C19" s="326">
        <f>B12</f>
        <v>5</v>
      </c>
      <c r="D19" s="322" t="s">
        <v>75</v>
      </c>
      <c r="E19" s="163"/>
      <c r="J19" s="142"/>
      <c r="K19" s="202">
        <v>13</v>
      </c>
      <c r="L19" s="143"/>
      <c r="M19" s="203">
        <v>27</v>
      </c>
      <c r="N19" s="143"/>
      <c r="O19" s="204">
        <v>41</v>
      </c>
      <c r="P19" s="143"/>
      <c r="Q19" s="205">
        <v>55</v>
      </c>
      <c r="R19" s="147"/>
      <c r="S19" s="148"/>
      <c r="BD19" s="41" t="s">
        <v>58</v>
      </c>
      <c r="BF19" s="137" t="s">
        <v>54</v>
      </c>
      <c r="BG19" s="41" t="s">
        <v>118</v>
      </c>
    </row>
    <row r="20" spans="1:61" ht="15.75" customHeight="1">
      <c r="A20" s="326" t="str">
        <f>C5</f>
        <v>45</v>
      </c>
      <c r="B20" s="365">
        <v>45</v>
      </c>
      <c r="C20" s="326">
        <f>C12</f>
        <v>43</v>
      </c>
      <c r="D20" s="322" t="s">
        <v>129</v>
      </c>
      <c r="E20" s="163"/>
      <c r="J20" s="208"/>
      <c r="K20" s="207">
        <v>14</v>
      </c>
      <c r="L20" s="143"/>
      <c r="M20" s="209">
        <v>28</v>
      </c>
      <c r="N20" s="143"/>
      <c r="O20" s="210">
        <v>42</v>
      </c>
      <c r="P20" s="143"/>
      <c r="Q20" s="211">
        <v>56</v>
      </c>
      <c r="R20" s="147"/>
      <c r="S20" s="148"/>
      <c r="BD20" s="139">
        <v>1</v>
      </c>
      <c r="BE20" s="140"/>
      <c r="BF20" s="41">
        <v>2</v>
      </c>
      <c r="BG20" s="141">
        <v>1</v>
      </c>
      <c r="BI20" s="41" t="s">
        <v>68</v>
      </c>
    </row>
    <row r="21" spans="1:61" ht="15.75" customHeight="1">
      <c r="A21" s="326" t="str">
        <f>D5</f>
        <v>L</v>
      </c>
      <c r="B21" s="302" t="s">
        <v>46</v>
      </c>
      <c r="C21" s="326">
        <f>D12</f>
        <v>3</v>
      </c>
      <c r="D21" s="322" t="s">
        <v>130</v>
      </c>
      <c r="E21" s="163"/>
      <c r="J21" s="208"/>
      <c r="K21" s="147"/>
      <c r="L21" s="147"/>
      <c r="M21" s="147"/>
      <c r="N21" s="147"/>
      <c r="O21" s="147"/>
      <c r="P21" s="147"/>
      <c r="Q21" s="147"/>
      <c r="R21" s="147"/>
      <c r="S21" s="148"/>
      <c r="BD21" s="139">
        <v>2</v>
      </c>
      <c r="BE21" s="149"/>
      <c r="BF21" s="41">
        <v>1</v>
      </c>
      <c r="BG21" s="150">
        <v>2</v>
      </c>
      <c r="BI21" s="41" t="s">
        <v>61</v>
      </c>
    </row>
    <row r="22" spans="1:61" ht="15.75" customHeight="1">
      <c r="A22" s="326" t="str">
        <f>B6</f>
        <v>43F</v>
      </c>
      <c r="B22" s="329" t="s">
        <v>47</v>
      </c>
      <c r="C22" s="326">
        <f>B13</f>
        <v>41</v>
      </c>
      <c r="D22" s="322" t="s">
        <v>77</v>
      </c>
      <c r="E22" s="163"/>
      <c r="J22" s="304"/>
      <c r="K22" s="324" t="s">
        <v>109</v>
      </c>
      <c r="L22" s="138"/>
      <c r="M22" s="138"/>
      <c r="N22" s="138"/>
      <c r="O22" s="138"/>
      <c r="P22" s="138"/>
      <c r="Q22" s="138"/>
      <c r="R22" s="138"/>
      <c r="S22" s="305"/>
      <c r="BD22" s="139">
        <v>3</v>
      </c>
      <c r="BE22" s="108"/>
      <c r="BF22" s="41">
        <v>2</v>
      </c>
      <c r="BG22" s="154">
        <v>3</v>
      </c>
      <c r="BI22" s="41" t="s">
        <v>63</v>
      </c>
    </row>
    <row r="23" spans="1:61" ht="15.75" customHeight="1">
      <c r="A23" s="326" t="str">
        <f>C6</f>
        <v>46</v>
      </c>
      <c r="B23" s="333">
        <v>46</v>
      </c>
      <c r="C23" s="326">
        <f>C13</f>
        <v>4</v>
      </c>
      <c r="D23" s="322" t="s">
        <v>72</v>
      </c>
      <c r="E23" s="163"/>
      <c r="J23" s="208"/>
      <c r="K23" s="213"/>
      <c r="L23" s="214"/>
      <c r="M23" s="215"/>
      <c r="N23" s="216"/>
      <c r="O23" s="217"/>
      <c r="P23" s="218"/>
      <c r="Q23" s="219"/>
      <c r="R23" s="220"/>
      <c r="S23" s="148"/>
      <c r="BD23" s="139">
        <v>4</v>
      </c>
      <c r="BE23" s="118"/>
      <c r="BF23" s="41">
        <v>1</v>
      </c>
      <c r="BG23" s="158">
        <v>4</v>
      </c>
      <c r="BI23" s="41" t="s">
        <v>89</v>
      </c>
    </row>
    <row r="24" spans="1:61" ht="15.75" customHeight="1">
      <c r="A24" s="326" t="str">
        <f>D6</f>
        <v>BK</v>
      </c>
      <c r="B24" s="330" t="s">
        <v>21</v>
      </c>
      <c r="C24" s="326">
        <f>D13</f>
        <v>15</v>
      </c>
      <c r="D24" s="322" t="s">
        <v>83</v>
      </c>
      <c r="E24" s="163"/>
      <c r="J24" s="208"/>
      <c r="K24" s="222"/>
      <c r="L24" s="223"/>
      <c r="M24" s="224"/>
      <c r="N24" s="225"/>
      <c r="O24" s="226"/>
      <c r="P24" s="227"/>
      <c r="Q24" s="228"/>
      <c r="R24" s="229"/>
      <c r="S24" s="148"/>
      <c r="BD24" s="139">
        <v>5</v>
      </c>
      <c r="BE24" s="122"/>
      <c r="BF24" s="41">
        <v>2</v>
      </c>
      <c r="BG24" s="162">
        <v>5</v>
      </c>
      <c r="BI24" s="41" t="s">
        <v>76</v>
      </c>
    </row>
    <row r="25" spans="1:61" ht="15.75" customHeight="1">
      <c r="A25" s="326" t="str">
        <f>B7</f>
        <v>43P</v>
      </c>
      <c r="B25" s="334" t="s">
        <v>48</v>
      </c>
      <c r="C25" s="326">
        <f>B14</f>
        <v>33</v>
      </c>
      <c r="D25" s="322" t="s">
        <v>79</v>
      </c>
      <c r="E25" s="163"/>
      <c r="J25" s="208"/>
      <c r="K25" s="231"/>
      <c r="L25" s="232"/>
      <c r="M25" s="233"/>
      <c r="N25" s="234"/>
      <c r="O25" s="235"/>
      <c r="P25" s="236"/>
      <c r="Q25" s="237"/>
      <c r="R25" s="238"/>
      <c r="S25" s="148"/>
      <c r="BD25" s="139">
        <v>6</v>
      </c>
      <c r="BE25" s="166"/>
      <c r="BF25" s="41">
        <v>1</v>
      </c>
      <c r="BG25" s="167">
        <v>6</v>
      </c>
      <c r="BI25" s="41" t="s">
        <v>90</v>
      </c>
    </row>
    <row r="26" spans="1:61" ht="15.75" customHeight="1">
      <c r="A26" s="326" t="str">
        <f>C7</f>
        <v>48</v>
      </c>
      <c r="B26" s="335">
        <v>48</v>
      </c>
      <c r="C26" s="326">
        <f>C14</f>
        <v>29</v>
      </c>
      <c r="D26" s="322" t="s">
        <v>88</v>
      </c>
      <c r="E26" s="163"/>
      <c r="J26" s="208"/>
      <c r="K26" s="240"/>
      <c r="L26" s="241"/>
      <c r="M26" s="242"/>
      <c r="N26" s="243"/>
      <c r="O26" s="244"/>
      <c r="P26" s="245"/>
      <c r="Q26" s="246"/>
      <c r="R26" s="247"/>
      <c r="S26" s="148"/>
      <c r="BD26" s="139">
        <v>7</v>
      </c>
      <c r="BE26" s="171"/>
      <c r="BF26" s="41">
        <v>1</v>
      </c>
      <c r="BG26" s="172">
        <v>7</v>
      </c>
      <c r="BI26" s="41" t="s">
        <v>91</v>
      </c>
    </row>
    <row r="27" spans="1:59" ht="15.75" customHeight="1">
      <c r="A27" s="326" t="str">
        <f>D7</f>
        <v>NA</v>
      </c>
      <c r="B27" s="336" t="s">
        <v>121</v>
      </c>
      <c r="C27" s="326">
        <f>D14</f>
        <v>46</v>
      </c>
      <c r="D27" s="322" t="s">
        <v>64</v>
      </c>
      <c r="E27" s="163"/>
      <c r="J27" s="208"/>
      <c r="K27" s="249"/>
      <c r="L27" s="250"/>
      <c r="M27" s="251"/>
      <c r="N27" s="252"/>
      <c r="O27" s="253"/>
      <c r="P27" s="254"/>
      <c r="Q27" s="255"/>
      <c r="R27" s="256"/>
      <c r="S27" s="148"/>
      <c r="BD27" s="139">
        <v>8</v>
      </c>
      <c r="BE27" s="176"/>
      <c r="BF27" s="41">
        <v>1</v>
      </c>
      <c r="BG27" s="177">
        <v>8</v>
      </c>
    </row>
    <row r="28" spans="1:59" ht="15.75" customHeight="1" thickBot="1">
      <c r="A28" s="326">
        <f>B8</f>
        <v>44</v>
      </c>
      <c r="B28" s="337">
        <v>44</v>
      </c>
      <c r="C28" s="326">
        <f>B15</f>
        <v>37</v>
      </c>
      <c r="D28" s="322" t="s">
        <v>81</v>
      </c>
      <c r="E28" s="163"/>
      <c r="J28" s="258"/>
      <c r="K28" s="259"/>
      <c r="L28" s="259"/>
      <c r="M28" s="259"/>
      <c r="N28" s="259"/>
      <c r="O28" s="259"/>
      <c r="P28" s="259"/>
      <c r="Q28" s="259"/>
      <c r="R28" s="259"/>
      <c r="S28" s="260"/>
      <c r="BD28" s="139">
        <v>9</v>
      </c>
      <c r="BE28" s="181"/>
      <c r="BF28" s="41">
        <v>2</v>
      </c>
      <c r="BG28" s="182">
        <v>9</v>
      </c>
    </row>
    <row r="29" spans="1:59" ht="15.75" customHeight="1">
      <c r="A29" s="326" t="str">
        <f>C8</f>
        <v>NA</v>
      </c>
      <c r="B29" s="338" t="s">
        <v>121</v>
      </c>
      <c r="C29" s="326">
        <f>C15</f>
        <v>16</v>
      </c>
      <c r="D29" s="322" t="s">
        <v>69</v>
      </c>
      <c r="E29" s="163"/>
      <c r="BD29" s="139">
        <v>10</v>
      </c>
      <c r="BE29" s="186"/>
      <c r="BF29" s="41">
        <v>2</v>
      </c>
      <c r="BG29" s="187">
        <v>10</v>
      </c>
    </row>
    <row r="30" spans="1:59" ht="15.75" customHeight="1">
      <c r="A30" s="326" t="str">
        <f>D8</f>
        <v>NA</v>
      </c>
      <c r="B30" s="339" t="s">
        <v>121</v>
      </c>
      <c r="C30" s="326">
        <f>D15</f>
        <v>44</v>
      </c>
      <c r="D30" s="322" t="s">
        <v>66</v>
      </c>
      <c r="E30" s="163"/>
      <c r="BD30" s="139">
        <v>11</v>
      </c>
      <c r="BE30" s="191"/>
      <c r="BF30" s="41">
        <v>2</v>
      </c>
      <c r="BG30" s="192">
        <v>11</v>
      </c>
    </row>
    <row r="31" spans="1:59" ht="15.75" customHeight="1">
      <c r="A31" s="326" t="str">
        <f>B9</f>
        <v>43A</v>
      </c>
      <c r="B31" s="340" t="s">
        <v>49</v>
      </c>
      <c r="C31" s="326">
        <f>B16</f>
        <v>34</v>
      </c>
      <c r="D31" s="322" t="s">
        <v>86</v>
      </c>
      <c r="E31" s="163"/>
      <c r="BD31" s="139">
        <v>12</v>
      </c>
      <c r="BE31" s="196"/>
      <c r="BF31" s="41">
        <v>2</v>
      </c>
      <c r="BG31" s="197">
        <v>12</v>
      </c>
    </row>
    <row r="32" spans="1:59" ht="15.75" customHeight="1">
      <c r="A32" s="326" t="str">
        <f>C9</f>
        <v>NA</v>
      </c>
      <c r="B32" s="341" t="s">
        <v>121</v>
      </c>
      <c r="C32" s="326">
        <f>C16</f>
        <v>2</v>
      </c>
      <c r="D32" s="322" t="s">
        <v>132</v>
      </c>
      <c r="E32" s="163"/>
      <c r="BD32" s="139">
        <v>13</v>
      </c>
      <c r="BE32" s="201"/>
      <c r="BF32" s="41">
        <v>2</v>
      </c>
      <c r="BG32" s="202">
        <v>13</v>
      </c>
    </row>
    <row r="33" spans="1:59" ht="15.75" customHeight="1">
      <c r="A33" s="326" t="str">
        <f>D9</f>
        <v>NA</v>
      </c>
      <c r="B33" s="341" t="s">
        <v>121</v>
      </c>
      <c r="C33" s="326">
        <f>D16</f>
        <v>2</v>
      </c>
      <c r="D33" s="322" t="s">
        <v>132</v>
      </c>
      <c r="E33" s="163"/>
      <c r="BD33" s="139">
        <v>14</v>
      </c>
      <c r="BE33" s="206"/>
      <c r="BF33" s="41">
        <v>2</v>
      </c>
      <c r="BG33" s="207">
        <v>14</v>
      </c>
    </row>
    <row r="34" spans="56:59" ht="12.75">
      <c r="BD34" s="139">
        <v>15</v>
      </c>
      <c r="BE34" s="130"/>
      <c r="BF34" s="41">
        <v>1</v>
      </c>
      <c r="BG34" s="144">
        <v>15</v>
      </c>
    </row>
    <row r="35" spans="1:59" ht="12.75">
      <c r="A35" s="347" t="s">
        <v>217</v>
      </c>
      <c r="C35" s="101"/>
      <c r="D35" s="101"/>
      <c r="L35" s="387" t="s">
        <v>218</v>
      </c>
      <c r="M35" s="387"/>
      <c r="N35" s="387"/>
      <c r="BD35" s="139">
        <v>16</v>
      </c>
      <c r="BE35" s="114"/>
      <c r="BF35" s="41">
        <v>2</v>
      </c>
      <c r="BG35" s="151">
        <v>16</v>
      </c>
    </row>
    <row r="36" spans="3:59" ht="12.75">
      <c r="C36" s="101"/>
      <c r="D36" s="101"/>
      <c r="BD36" s="139">
        <v>17</v>
      </c>
      <c r="BE36" s="212"/>
      <c r="BF36" s="41">
        <v>1</v>
      </c>
      <c r="BG36" s="155">
        <v>17</v>
      </c>
    </row>
    <row r="37" spans="3:59" ht="12.75">
      <c r="C37" s="101"/>
      <c r="D37" s="101"/>
      <c r="BD37" s="139">
        <v>18</v>
      </c>
      <c r="BE37" s="221"/>
      <c r="BF37" s="41">
        <v>2</v>
      </c>
      <c r="BG37" s="159">
        <v>18</v>
      </c>
    </row>
    <row r="38" spans="3:59" ht="12.75">
      <c r="C38" s="101"/>
      <c r="D38" s="101"/>
      <c r="BD38" s="139">
        <v>19</v>
      </c>
      <c r="BE38" s="230"/>
      <c r="BF38" s="41">
        <v>1</v>
      </c>
      <c r="BG38" s="163">
        <v>19</v>
      </c>
    </row>
    <row r="39" spans="3:59" ht="12.75">
      <c r="C39" s="101"/>
      <c r="D39" s="101"/>
      <c r="BD39" s="139">
        <v>20</v>
      </c>
      <c r="BE39" s="239"/>
      <c r="BF39" s="41">
        <v>1</v>
      </c>
      <c r="BG39" s="168">
        <v>20</v>
      </c>
    </row>
    <row r="40" spans="56:59" ht="12.75">
      <c r="BD40" s="139">
        <v>21</v>
      </c>
      <c r="BE40" s="248"/>
      <c r="BF40" s="41">
        <v>2</v>
      </c>
      <c r="BG40" s="173">
        <v>21</v>
      </c>
    </row>
    <row r="41" spans="56:59" ht="12.75">
      <c r="BD41" s="139">
        <v>22</v>
      </c>
      <c r="BE41" s="257"/>
      <c r="BF41" s="41">
        <v>1</v>
      </c>
      <c r="BG41" s="178">
        <v>22</v>
      </c>
    </row>
    <row r="42" spans="56:59" ht="12.75">
      <c r="BD42" s="139">
        <v>23</v>
      </c>
      <c r="BE42" s="261"/>
      <c r="BF42" s="41">
        <v>1</v>
      </c>
      <c r="BG42" s="183">
        <v>23</v>
      </c>
    </row>
    <row r="43" spans="56:59" ht="12.75">
      <c r="BD43" s="139">
        <v>24</v>
      </c>
      <c r="BE43" s="262"/>
      <c r="BF43" s="41">
        <v>1</v>
      </c>
      <c r="BG43" s="188">
        <v>24</v>
      </c>
    </row>
    <row r="44" spans="56:59" ht="12.75">
      <c r="BD44" s="139">
        <v>25</v>
      </c>
      <c r="BE44" s="263"/>
      <c r="BF44" s="41">
        <v>2</v>
      </c>
      <c r="BG44" s="193">
        <v>25</v>
      </c>
    </row>
    <row r="45" spans="56:59" ht="12.75">
      <c r="BD45" s="139">
        <v>26</v>
      </c>
      <c r="BE45" s="264"/>
      <c r="BF45" s="41">
        <v>1</v>
      </c>
      <c r="BG45" s="198">
        <v>26</v>
      </c>
    </row>
    <row r="46" spans="56:59" ht="12.75">
      <c r="BD46" s="139">
        <v>27</v>
      </c>
      <c r="BE46" s="265"/>
      <c r="BF46" s="41">
        <v>1</v>
      </c>
      <c r="BG46" s="203">
        <v>27</v>
      </c>
    </row>
    <row r="47" spans="56:59" ht="12.75">
      <c r="BD47" s="139">
        <v>28</v>
      </c>
      <c r="BE47" s="266"/>
      <c r="BF47" s="41">
        <v>1</v>
      </c>
      <c r="BG47" s="209">
        <v>28</v>
      </c>
    </row>
    <row r="48" spans="56:59" ht="12.75">
      <c r="BD48" s="139">
        <v>29</v>
      </c>
      <c r="BE48" s="267"/>
      <c r="BF48" s="41">
        <v>2</v>
      </c>
      <c r="BG48" s="145">
        <v>29</v>
      </c>
    </row>
    <row r="49" spans="56:59" ht="12.75">
      <c r="BD49" s="139">
        <v>30</v>
      </c>
      <c r="BE49" s="268"/>
      <c r="BF49" s="41">
        <v>2</v>
      </c>
      <c r="BG49" s="152">
        <v>30</v>
      </c>
    </row>
    <row r="50" spans="56:59" ht="12.75">
      <c r="BD50" s="139">
        <v>31</v>
      </c>
      <c r="BE50" s="269"/>
      <c r="BF50" s="41">
        <v>2</v>
      </c>
      <c r="BG50" s="156">
        <v>31</v>
      </c>
    </row>
    <row r="51" spans="56:59" ht="12.75">
      <c r="BD51" s="139">
        <v>32</v>
      </c>
      <c r="BE51" s="270"/>
      <c r="BF51" s="41">
        <v>2</v>
      </c>
      <c r="BG51" s="160">
        <v>32</v>
      </c>
    </row>
    <row r="52" spans="56:59" ht="12.75">
      <c r="BD52" s="139">
        <v>33</v>
      </c>
      <c r="BE52" s="126"/>
      <c r="BF52" s="41">
        <v>1</v>
      </c>
      <c r="BG52" s="164">
        <v>33</v>
      </c>
    </row>
    <row r="53" spans="56:59" ht="12.75">
      <c r="BD53" s="139">
        <v>34</v>
      </c>
      <c r="BE53" s="271"/>
      <c r="BF53" s="41">
        <v>1</v>
      </c>
      <c r="BG53" s="169">
        <v>34</v>
      </c>
    </row>
    <row r="54" spans="56:59" ht="12.75">
      <c r="BD54" s="139">
        <v>35</v>
      </c>
      <c r="BE54" s="120"/>
      <c r="BF54" s="41">
        <v>1</v>
      </c>
      <c r="BG54" s="174">
        <v>35</v>
      </c>
    </row>
    <row r="55" spans="56:59" ht="12.75">
      <c r="BD55" s="139">
        <v>36</v>
      </c>
      <c r="BE55" s="272"/>
      <c r="BF55" s="41">
        <v>1</v>
      </c>
      <c r="BG55" s="179">
        <v>36</v>
      </c>
    </row>
    <row r="56" spans="56:59" ht="12.75">
      <c r="BD56" s="139">
        <v>37</v>
      </c>
      <c r="BE56" s="128"/>
      <c r="BF56" s="41">
        <v>1</v>
      </c>
      <c r="BG56" s="184">
        <v>37</v>
      </c>
    </row>
    <row r="57" spans="56:59" ht="12.75">
      <c r="BD57" s="139">
        <v>38</v>
      </c>
      <c r="BE57" s="273"/>
      <c r="BF57" s="41">
        <v>1</v>
      </c>
      <c r="BG57" s="189">
        <v>38</v>
      </c>
    </row>
    <row r="58" spans="56:59" ht="12.75">
      <c r="BD58" s="139">
        <v>39</v>
      </c>
      <c r="BE58" s="274"/>
      <c r="BF58" s="41">
        <v>1</v>
      </c>
      <c r="BG58" s="194">
        <v>39</v>
      </c>
    </row>
    <row r="59" spans="56:59" ht="12.75">
      <c r="BD59" s="139">
        <v>40</v>
      </c>
      <c r="BE59" s="275"/>
      <c r="BF59" s="41">
        <v>1</v>
      </c>
      <c r="BG59" s="199">
        <v>40</v>
      </c>
    </row>
    <row r="60" spans="56:59" ht="12.75">
      <c r="BD60" s="139">
        <v>41</v>
      </c>
      <c r="BE60" s="124"/>
      <c r="BF60" s="41">
        <v>2</v>
      </c>
      <c r="BG60" s="204">
        <v>41</v>
      </c>
    </row>
    <row r="61" spans="56:59" ht="12.75">
      <c r="BD61" s="139">
        <v>42</v>
      </c>
      <c r="BE61" s="276"/>
      <c r="BF61" s="41">
        <v>1</v>
      </c>
      <c r="BG61" s="210">
        <v>42</v>
      </c>
    </row>
    <row r="62" spans="56:59" ht="12.75">
      <c r="BD62" s="139">
        <v>43</v>
      </c>
      <c r="BE62" s="277"/>
      <c r="BF62" s="41">
        <v>1</v>
      </c>
      <c r="BG62" s="146">
        <v>43</v>
      </c>
    </row>
    <row r="63" spans="56:59" ht="12.75">
      <c r="BD63" s="139">
        <v>44</v>
      </c>
      <c r="BE63" s="112"/>
      <c r="BF63" s="41">
        <v>1</v>
      </c>
      <c r="BG63" s="153">
        <v>44</v>
      </c>
    </row>
    <row r="64" spans="56:59" ht="12.75">
      <c r="BD64" s="139">
        <v>45</v>
      </c>
      <c r="BE64" s="278"/>
      <c r="BF64" s="41">
        <v>1</v>
      </c>
      <c r="BG64" s="157">
        <v>45</v>
      </c>
    </row>
    <row r="65" spans="56:59" ht="12.75">
      <c r="BD65" s="139">
        <v>46</v>
      </c>
      <c r="BE65" s="110"/>
      <c r="BF65" s="41">
        <v>2</v>
      </c>
      <c r="BG65" s="161">
        <v>46</v>
      </c>
    </row>
    <row r="66" spans="1:59" ht="12.75">
      <c r="A66" s="41" t="s">
        <v>52</v>
      </c>
      <c r="B66" s="99"/>
      <c r="D66" s="99"/>
      <c r="E66" s="100"/>
      <c r="F66" s="99"/>
      <c r="G66" s="101" t="s">
        <v>53</v>
      </c>
      <c r="BD66" s="139">
        <v>47</v>
      </c>
      <c r="BE66" s="279"/>
      <c r="BF66" s="41">
        <v>2</v>
      </c>
      <c r="BG66" s="165">
        <v>47</v>
      </c>
    </row>
    <row r="67" spans="1:59" ht="12.75">
      <c r="A67" s="102"/>
      <c r="B67" s="102"/>
      <c r="C67" s="101"/>
      <c r="D67" s="102"/>
      <c r="E67" s="101"/>
      <c r="F67" s="101" t="s">
        <v>54</v>
      </c>
      <c r="G67" s="101" t="s">
        <v>54</v>
      </c>
      <c r="BD67" s="139">
        <v>48</v>
      </c>
      <c r="BE67" s="116"/>
      <c r="BF67" s="41">
        <v>1</v>
      </c>
      <c r="BG67" s="170">
        <v>48</v>
      </c>
    </row>
    <row r="68" spans="1:59" ht="12.75">
      <c r="A68" s="103" t="s">
        <v>55</v>
      </c>
      <c r="B68" s="103"/>
      <c r="C68" s="104"/>
      <c r="D68" s="103" t="s">
        <v>56</v>
      </c>
      <c r="E68" s="104" t="s">
        <v>57</v>
      </c>
      <c r="F68" s="104" t="s">
        <v>58</v>
      </c>
      <c r="G68" s="104" t="s">
        <v>58</v>
      </c>
      <c r="BD68" s="139">
        <v>49</v>
      </c>
      <c r="BE68" s="280"/>
      <c r="BF68" s="41">
        <v>2</v>
      </c>
      <c r="BG68" s="175">
        <v>49</v>
      </c>
    </row>
    <row r="69" spans="1:59" ht="12.75">
      <c r="A69" s="41" t="s">
        <v>59</v>
      </c>
      <c r="C69" s="99">
        <v>45</v>
      </c>
      <c r="D69" s="105" t="s">
        <v>60</v>
      </c>
      <c r="E69" s="99" t="s">
        <v>61</v>
      </c>
      <c r="F69" s="99">
        <v>10</v>
      </c>
      <c r="G69" s="99">
        <v>2</v>
      </c>
      <c r="H69" s="106"/>
      <c r="BD69" s="139">
        <v>50</v>
      </c>
      <c r="BE69" s="281"/>
      <c r="BF69" s="41">
        <v>2</v>
      </c>
      <c r="BG69" s="180">
        <v>50</v>
      </c>
    </row>
    <row r="70" spans="1:59" ht="12.75">
      <c r="A70" s="41" t="s">
        <v>62</v>
      </c>
      <c r="C70" s="99" t="s">
        <v>46</v>
      </c>
      <c r="D70" s="107" t="s">
        <v>63</v>
      </c>
      <c r="E70" s="99" t="s">
        <v>61</v>
      </c>
      <c r="F70" s="99">
        <v>3</v>
      </c>
      <c r="G70" s="99">
        <v>2</v>
      </c>
      <c r="H70" s="108"/>
      <c r="BD70" s="139">
        <v>51</v>
      </c>
      <c r="BE70" s="282"/>
      <c r="BF70" s="41">
        <v>2</v>
      </c>
      <c r="BG70" s="185">
        <v>51</v>
      </c>
    </row>
    <row r="71" spans="1:59" ht="12.75">
      <c r="A71" s="41" t="s">
        <v>64</v>
      </c>
      <c r="C71" s="99" t="s">
        <v>50</v>
      </c>
      <c r="D71" s="109" t="s">
        <v>65</v>
      </c>
      <c r="E71" s="99" t="s">
        <v>61</v>
      </c>
      <c r="F71" s="99">
        <v>46</v>
      </c>
      <c r="G71" s="99">
        <v>2</v>
      </c>
      <c r="H71" s="110"/>
      <c r="BD71" s="139">
        <v>52</v>
      </c>
      <c r="BE71" s="283"/>
      <c r="BF71" s="41">
        <v>2</v>
      </c>
      <c r="BG71" s="190">
        <v>52</v>
      </c>
    </row>
    <row r="72" spans="1:59" ht="12.75">
      <c r="A72" s="41" t="s">
        <v>66</v>
      </c>
      <c r="C72" s="99" t="s">
        <v>51</v>
      </c>
      <c r="D72" s="111" t="s">
        <v>67</v>
      </c>
      <c r="E72" s="99" t="s">
        <v>68</v>
      </c>
      <c r="F72" s="99">
        <v>44</v>
      </c>
      <c r="G72" s="99">
        <v>1</v>
      </c>
      <c r="H72" s="112"/>
      <c r="BD72" s="139">
        <v>53</v>
      </c>
      <c r="BE72" s="284"/>
      <c r="BF72" s="41">
        <v>2</v>
      </c>
      <c r="BG72" s="195">
        <v>53</v>
      </c>
    </row>
    <row r="73" spans="1:59" ht="12.75">
      <c r="A73" s="41" t="s">
        <v>69</v>
      </c>
      <c r="C73" s="99">
        <v>42</v>
      </c>
      <c r="D73" s="113" t="s">
        <v>70</v>
      </c>
      <c r="E73" s="99" t="s">
        <v>61</v>
      </c>
      <c r="F73" s="99">
        <v>16</v>
      </c>
      <c r="G73" s="99">
        <v>2</v>
      </c>
      <c r="H73" s="114"/>
      <c r="BD73" s="139">
        <v>54</v>
      </c>
      <c r="BE73" s="285"/>
      <c r="BF73" s="41">
        <v>2</v>
      </c>
      <c r="BG73" s="200">
        <v>54</v>
      </c>
    </row>
    <row r="74" spans="3:59" ht="12.75">
      <c r="C74" s="99"/>
      <c r="D74" s="115" t="s">
        <v>71</v>
      </c>
      <c r="E74" s="99" t="s">
        <v>61</v>
      </c>
      <c r="F74" s="99">
        <v>48</v>
      </c>
      <c r="G74" s="99">
        <v>2</v>
      </c>
      <c r="H74" s="116"/>
      <c r="BD74" s="139">
        <v>55</v>
      </c>
      <c r="BE74" s="286"/>
      <c r="BF74" s="41">
        <v>2</v>
      </c>
      <c r="BG74" s="205">
        <v>55</v>
      </c>
    </row>
    <row r="75" spans="1:59" ht="12.75">
      <c r="A75" s="41" t="s">
        <v>72</v>
      </c>
      <c r="C75" s="99">
        <v>46</v>
      </c>
      <c r="D75" s="117" t="s">
        <v>73</v>
      </c>
      <c r="E75" s="99" t="s">
        <v>68</v>
      </c>
      <c r="F75" s="99">
        <v>4</v>
      </c>
      <c r="G75" s="99">
        <v>1</v>
      </c>
      <c r="H75" s="118"/>
      <c r="BD75" s="139">
        <v>56</v>
      </c>
      <c r="BE75" s="287"/>
      <c r="BF75" s="41">
        <v>2</v>
      </c>
      <c r="BG75" s="211">
        <v>56</v>
      </c>
    </row>
    <row r="76" spans="3:8" ht="12.75">
      <c r="C76" s="99"/>
      <c r="D76" s="119" t="s">
        <v>74</v>
      </c>
      <c r="E76" s="99" t="s">
        <v>68</v>
      </c>
      <c r="F76" s="99">
        <v>35</v>
      </c>
      <c r="G76" s="99">
        <v>1</v>
      </c>
      <c r="H76" s="120"/>
    </row>
    <row r="77" spans="1:8" ht="12.75">
      <c r="A77" s="41" t="s">
        <v>75</v>
      </c>
      <c r="C77" s="99" t="s">
        <v>45</v>
      </c>
      <c r="D77" s="121" t="s">
        <v>76</v>
      </c>
      <c r="E77" s="99" t="s">
        <v>61</v>
      </c>
      <c r="F77" s="99">
        <v>5</v>
      </c>
      <c r="G77" s="99">
        <v>2</v>
      </c>
      <c r="H77" s="122"/>
    </row>
    <row r="78" spans="1:8" ht="12.75">
      <c r="A78" s="41" t="s">
        <v>77</v>
      </c>
      <c r="C78" s="99" t="s">
        <v>47</v>
      </c>
      <c r="D78" s="123" t="s">
        <v>78</v>
      </c>
      <c r="E78" s="99" t="s">
        <v>61</v>
      </c>
      <c r="F78" s="99">
        <v>41</v>
      </c>
      <c r="G78" s="99">
        <v>2</v>
      </c>
      <c r="H78" s="124"/>
    </row>
    <row r="79" spans="1:8" ht="12.75">
      <c r="A79" s="41" t="s">
        <v>79</v>
      </c>
      <c r="C79" s="99" t="s">
        <v>48</v>
      </c>
      <c r="D79" s="125" t="s">
        <v>80</v>
      </c>
      <c r="E79" s="99" t="s">
        <v>68</v>
      </c>
      <c r="F79" s="99">
        <v>33</v>
      </c>
      <c r="G79" s="99">
        <v>1</v>
      </c>
      <c r="H79" s="126"/>
    </row>
    <row r="80" spans="1:8" ht="12.75">
      <c r="A80" s="41" t="s">
        <v>81</v>
      </c>
      <c r="C80" s="99">
        <v>44</v>
      </c>
      <c r="D80" s="127" t="s">
        <v>82</v>
      </c>
      <c r="E80" s="99" t="s">
        <v>68</v>
      </c>
      <c r="F80" s="99">
        <v>37</v>
      </c>
      <c r="G80" s="99">
        <v>1</v>
      </c>
      <c r="H80" s="128"/>
    </row>
    <row r="81" spans="1:8" ht="12.75">
      <c r="A81" s="41" t="s">
        <v>83</v>
      </c>
      <c r="C81" s="99" t="s">
        <v>84</v>
      </c>
      <c r="D81" s="129" t="s">
        <v>85</v>
      </c>
      <c r="E81" s="99" t="s">
        <v>68</v>
      </c>
      <c r="F81" s="99">
        <v>15</v>
      </c>
      <c r="G81" s="99">
        <v>1</v>
      </c>
      <c r="H81" s="130"/>
    </row>
    <row r="82" spans="1:8" ht="12.75">
      <c r="A82" s="41" t="s">
        <v>86</v>
      </c>
      <c r="C82" s="99" t="s">
        <v>49</v>
      </c>
      <c r="D82" s="131" t="s">
        <v>87</v>
      </c>
      <c r="E82" s="99" t="s">
        <v>68</v>
      </c>
      <c r="F82" s="99">
        <v>34</v>
      </c>
      <c r="G82" s="99">
        <v>1</v>
      </c>
      <c r="H82" s="132"/>
    </row>
    <row r="83" spans="1:4" ht="12.75">
      <c r="A83" s="41" t="s">
        <v>88</v>
      </c>
      <c r="C83" s="41">
        <v>48</v>
      </c>
      <c r="D83" s="133" t="s">
        <v>50</v>
      </c>
    </row>
  </sheetData>
  <sheetProtection password="D915" sheet="1" objects="1" scenarios="1"/>
  <mergeCells count="2">
    <mergeCell ref="L35:N35"/>
    <mergeCell ref="A1:X1"/>
  </mergeCells>
  <dataValidations count="3">
    <dataValidation type="whole" showInputMessage="1" showErrorMessage="1" errorTitle="INVALID COLOR  CODE COMBINATION!" error="You must choose a Color Combination number between 1 and 56." sqref="B12:D16">
      <formula1>1</formula1>
      <formula2>56</formula2>
    </dataValidation>
    <dataValidation type="textLength" operator="lessThanOrEqual" showInputMessage="1" showErrorMessage="1" errorTitle="BUTTON LABEL TOO LONG!" error="The button label can be no longer than 3 characters." sqref="B5:D9">
      <formula1>3</formula1>
    </dataValidation>
    <dataValidation type="list" allowBlank="1" showInputMessage="1" showErrorMessage="1" sqref="L35">
      <formula1>$BA$1:$BA$2</formula1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CZ81"/>
  <sheetViews>
    <sheetView showGridLines="0" showZeros="0" tabSelected="1" zoomScalePageLayoutView="0" workbookViewId="0" topLeftCell="A1">
      <pane xSplit="2" ySplit="8" topLeftCell="C21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20" sqref="D20"/>
    </sheetView>
  </sheetViews>
  <sheetFormatPr defaultColWidth="9.140625" defaultRowHeight="12.75"/>
  <cols>
    <col min="1" max="1" width="24.7109375" style="10" customWidth="1"/>
    <col min="2" max="2" width="5.7109375" style="10" customWidth="1"/>
    <col min="3" max="98" width="4.421875" style="10" customWidth="1"/>
    <col min="99" max="16384" width="9.140625" style="10" customWidth="1"/>
  </cols>
  <sheetData>
    <row r="1" spans="1:104" ht="12.75">
      <c r="A1" s="1" t="s">
        <v>0</v>
      </c>
      <c r="B1" s="2"/>
      <c r="C1" s="13"/>
      <c r="D1" s="13"/>
      <c r="E1" s="13"/>
      <c r="F1" s="13"/>
      <c r="G1" s="13"/>
      <c r="H1" s="13"/>
      <c r="I1" s="13"/>
      <c r="J1" s="13"/>
      <c r="K1" s="3"/>
      <c r="L1" s="4"/>
      <c r="M1" s="5"/>
      <c r="N1" s="6"/>
      <c r="O1" s="6"/>
      <c r="P1" s="6"/>
      <c r="Q1" s="7"/>
      <c r="R1" s="7"/>
      <c r="S1" s="8"/>
      <c r="T1" s="8"/>
      <c r="U1" s="8"/>
      <c r="V1" s="9"/>
      <c r="W1" s="6"/>
      <c r="X1" s="6"/>
      <c r="Y1" s="6"/>
      <c r="Z1" s="9"/>
      <c r="AA1" s="9"/>
      <c r="AB1" s="1"/>
      <c r="AC1" s="1"/>
      <c r="AD1" s="1"/>
      <c r="AE1" s="41"/>
      <c r="AF1" s="41"/>
      <c r="AG1" s="41"/>
      <c r="AH1" s="41"/>
      <c r="AI1" s="9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</row>
    <row r="2" spans="1:104" ht="12.75">
      <c r="A2" s="98" t="str">
        <f>"Version "&amp;+ReleaseVersionNumber</f>
        <v>Version 1.05a.11.15.2005.15.36</v>
      </c>
      <c r="B2" s="9"/>
      <c r="C2" s="6"/>
      <c r="D2" s="4"/>
      <c r="E2" s="9"/>
      <c r="F2" s="9"/>
      <c r="G2" s="9"/>
      <c r="H2" s="9"/>
      <c r="I2" s="9"/>
      <c r="J2" s="9"/>
      <c r="K2" s="9"/>
      <c r="L2" s="4"/>
      <c r="M2" s="5"/>
      <c r="N2" s="6"/>
      <c r="O2" s="6"/>
      <c r="P2" s="6"/>
      <c r="Q2" s="8"/>
      <c r="R2" s="12"/>
      <c r="S2" s="8"/>
      <c r="T2" s="8"/>
      <c r="U2" s="8"/>
      <c r="V2" s="9"/>
      <c r="W2" s="6"/>
      <c r="X2" s="6"/>
      <c r="Y2" s="6"/>
      <c r="Z2" s="9"/>
      <c r="AA2" s="9"/>
      <c r="AB2" s="9"/>
      <c r="AC2" s="9"/>
      <c r="AD2" s="9"/>
      <c r="AE2" s="288"/>
      <c r="AF2" s="41"/>
      <c r="AG2" s="41"/>
      <c r="AH2" s="41"/>
      <c r="AI2" s="9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</row>
    <row r="3" spans="1:104" ht="12.75">
      <c r="A3" s="1" t="s">
        <v>1</v>
      </c>
      <c r="B3" s="2"/>
      <c r="C3" s="6"/>
      <c r="D3" s="13"/>
      <c r="E3" s="13"/>
      <c r="F3" s="13"/>
      <c r="G3" s="13"/>
      <c r="H3" s="13"/>
      <c r="I3" s="13"/>
      <c r="J3" s="13"/>
      <c r="K3" s="13"/>
      <c r="L3" s="4"/>
      <c r="M3" s="5"/>
      <c r="N3" s="6"/>
      <c r="O3" s="6"/>
      <c r="P3" s="6"/>
      <c r="Q3" s="8"/>
      <c r="R3" s="12"/>
      <c r="S3" s="8"/>
      <c r="T3" s="8"/>
      <c r="U3" s="8"/>
      <c r="V3" s="9"/>
      <c r="W3" s="6"/>
      <c r="X3" s="6"/>
      <c r="Y3" s="6"/>
      <c r="Z3" s="6"/>
      <c r="AA3" s="6"/>
      <c r="AB3" s="6"/>
      <c r="AC3" s="6"/>
      <c r="AD3" s="6"/>
      <c r="AE3" s="41"/>
      <c r="AF3" s="41"/>
      <c r="AG3" s="41"/>
      <c r="AH3" s="41"/>
      <c r="AI3" s="9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</row>
    <row r="4" spans="1:104" ht="13.5" thickBot="1">
      <c r="A4" s="14"/>
      <c r="B4" s="14"/>
      <c r="C4" s="90"/>
      <c r="D4" s="8" t="s">
        <v>35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5"/>
      <c r="R4" s="9"/>
      <c r="S4" s="9"/>
      <c r="T4" s="9"/>
      <c r="U4" s="9"/>
      <c r="V4" s="9"/>
      <c r="W4" s="6"/>
      <c r="X4" s="6"/>
      <c r="Y4" s="6"/>
      <c r="Z4" s="6"/>
      <c r="AA4" s="16"/>
      <c r="AB4" s="16"/>
      <c r="AC4" s="16"/>
      <c r="AD4" s="16"/>
      <c r="AE4" s="17"/>
      <c r="AF4" s="17"/>
      <c r="AG4" s="6"/>
      <c r="AH4" s="6"/>
      <c r="AI4" s="9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</row>
    <row r="5" spans="1:104" ht="29.25" customHeight="1" thickBot="1">
      <c r="A5" s="18"/>
      <c r="B5" s="19"/>
      <c r="C5" s="395">
        <f>+C4</f>
        <v>0</v>
      </c>
      <c r="D5" s="395"/>
      <c r="E5" s="395">
        <f>+C5+1/24</f>
        <v>0.041666666666666664</v>
      </c>
      <c r="F5" s="396"/>
      <c r="G5" s="392">
        <f>+E5</f>
        <v>0.041666666666666664</v>
      </c>
      <c r="H5" s="397"/>
      <c r="I5" s="393">
        <f>+G5+1/24</f>
        <v>0.08333333333333333</v>
      </c>
      <c r="J5" s="398"/>
      <c r="K5" s="392">
        <f>+I5</f>
        <v>0.08333333333333333</v>
      </c>
      <c r="L5" s="397"/>
      <c r="M5" s="393">
        <f>+K5+1/24</f>
        <v>0.125</v>
      </c>
      <c r="N5" s="394"/>
      <c r="O5" s="392">
        <f>+M5</f>
        <v>0.125</v>
      </c>
      <c r="P5" s="393"/>
      <c r="Q5" s="393">
        <f>+O5+1/24</f>
        <v>0.16666666666666666</v>
      </c>
      <c r="R5" s="394"/>
      <c r="S5" s="392">
        <f>+Q5</f>
        <v>0.16666666666666666</v>
      </c>
      <c r="T5" s="393"/>
      <c r="U5" s="393">
        <f>+S5+1/24</f>
        <v>0.20833333333333331</v>
      </c>
      <c r="V5" s="394"/>
      <c r="W5" s="392">
        <f>+U5</f>
        <v>0.20833333333333331</v>
      </c>
      <c r="X5" s="393"/>
      <c r="Y5" s="393">
        <f>+W5+1/24</f>
        <v>0.24999999999999997</v>
      </c>
      <c r="Z5" s="394"/>
      <c r="AA5" s="392">
        <f>+Y5</f>
        <v>0.24999999999999997</v>
      </c>
      <c r="AB5" s="393"/>
      <c r="AC5" s="393">
        <f>+AA5+1/24</f>
        <v>0.29166666666666663</v>
      </c>
      <c r="AD5" s="394"/>
      <c r="AE5" s="392">
        <f>+AC5</f>
        <v>0.29166666666666663</v>
      </c>
      <c r="AF5" s="393"/>
      <c r="AG5" s="393">
        <f>+AE5+1/24</f>
        <v>0.3333333333333333</v>
      </c>
      <c r="AH5" s="394"/>
      <c r="AI5" s="392">
        <f>+AG5</f>
        <v>0.3333333333333333</v>
      </c>
      <c r="AJ5" s="393"/>
      <c r="AK5" s="393">
        <f>+AI5+1/24</f>
        <v>0.375</v>
      </c>
      <c r="AL5" s="394"/>
      <c r="AM5" s="392">
        <f>+AK5</f>
        <v>0.375</v>
      </c>
      <c r="AN5" s="393"/>
      <c r="AO5" s="393">
        <f>+AM5+1/24</f>
        <v>0.4166666666666667</v>
      </c>
      <c r="AP5" s="394"/>
      <c r="AQ5" s="392">
        <f>+AO5</f>
        <v>0.4166666666666667</v>
      </c>
      <c r="AR5" s="393"/>
      <c r="AS5" s="393">
        <f>+AQ5+1/24</f>
        <v>0.45833333333333337</v>
      </c>
      <c r="AT5" s="394"/>
      <c r="AU5" s="392">
        <f>+AS5</f>
        <v>0.45833333333333337</v>
      </c>
      <c r="AV5" s="393"/>
      <c r="AW5" s="393">
        <f>+AU5+1/24</f>
        <v>0.5</v>
      </c>
      <c r="AX5" s="394"/>
      <c r="AY5" s="392">
        <f>+AW5</f>
        <v>0.5</v>
      </c>
      <c r="AZ5" s="393"/>
      <c r="BA5" s="393">
        <f>+AY5+1/24</f>
        <v>0.5416666666666666</v>
      </c>
      <c r="BB5" s="394"/>
      <c r="BC5" s="392">
        <f>+BA5</f>
        <v>0.5416666666666666</v>
      </c>
      <c r="BD5" s="393"/>
      <c r="BE5" s="393">
        <f>+BC5+1/24</f>
        <v>0.5833333333333333</v>
      </c>
      <c r="BF5" s="394"/>
      <c r="BG5" s="392">
        <f>+BE5</f>
        <v>0.5833333333333333</v>
      </c>
      <c r="BH5" s="393"/>
      <c r="BI5" s="393">
        <f>+BG5+1/24</f>
        <v>0.6249999999999999</v>
      </c>
      <c r="BJ5" s="394"/>
      <c r="BK5" s="392">
        <f>+BI5</f>
        <v>0.6249999999999999</v>
      </c>
      <c r="BL5" s="393"/>
      <c r="BM5" s="393">
        <f>+BK5+1/24</f>
        <v>0.6666666666666665</v>
      </c>
      <c r="BN5" s="394"/>
      <c r="BO5" s="392">
        <f>+BM5</f>
        <v>0.6666666666666665</v>
      </c>
      <c r="BP5" s="393"/>
      <c r="BQ5" s="393">
        <f>+BO5+1/24</f>
        <v>0.7083333333333331</v>
      </c>
      <c r="BR5" s="394"/>
      <c r="BS5" s="392">
        <f>+BQ5</f>
        <v>0.7083333333333331</v>
      </c>
      <c r="BT5" s="393"/>
      <c r="BU5" s="393">
        <f>+BS5+1/24</f>
        <v>0.7499999999999998</v>
      </c>
      <c r="BV5" s="394"/>
      <c r="BW5" s="392">
        <f>+BU5</f>
        <v>0.7499999999999998</v>
      </c>
      <c r="BX5" s="393"/>
      <c r="BY5" s="393">
        <f>+BW5+1/24</f>
        <v>0.7916666666666664</v>
      </c>
      <c r="BZ5" s="394"/>
      <c r="CA5" s="392">
        <f>+BY5</f>
        <v>0.7916666666666664</v>
      </c>
      <c r="CB5" s="393"/>
      <c r="CC5" s="393">
        <f>+CA5+1/24</f>
        <v>0.833333333333333</v>
      </c>
      <c r="CD5" s="394"/>
      <c r="CE5" s="392">
        <f>+CC5</f>
        <v>0.833333333333333</v>
      </c>
      <c r="CF5" s="393"/>
      <c r="CG5" s="393">
        <f>+CE5+1/24</f>
        <v>0.8749999999999997</v>
      </c>
      <c r="CH5" s="394"/>
      <c r="CI5" s="392">
        <f>+CG5</f>
        <v>0.8749999999999997</v>
      </c>
      <c r="CJ5" s="393"/>
      <c r="CK5" s="393">
        <f>+CI5+1/24</f>
        <v>0.9166666666666663</v>
      </c>
      <c r="CL5" s="394"/>
      <c r="CM5" s="392">
        <f>+CK5</f>
        <v>0.9166666666666663</v>
      </c>
      <c r="CN5" s="393"/>
      <c r="CO5" s="393">
        <f>+CM5+1/24</f>
        <v>0.9583333333333329</v>
      </c>
      <c r="CP5" s="394"/>
      <c r="CQ5" s="392">
        <f>+CO5</f>
        <v>0.9583333333333329</v>
      </c>
      <c r="CR5" s="393"/>
      <c r="CS5" s="393">
        <f>+CQ5+1/24</f>
        <v>0.9999999999999996</v>
      </c>
      <c r="CT5" s="394"/>
      <c r="CU5" s="6"/>
      <c r="CV5" s="6"/>
      <c r="CW5" s="6"/>
      <c r="CX5" s="6"/>
      <c r="CY5" s="6"/>
      <c r="CZ5" s="6"/>
    </row>
    <row r="6" spans="1:104" ht="39" customHeight="1">
      <c r="A6" s="20"/>
      <c r="B6" s="389" t="s">
        <v>2</v>
      </c>
      <c r="C6" s="21">
        <f aca="true" t="shared" si="0" ref="C6:AH6">+C7+1/96</f>
        <v>0.010416666666666666</v>
      </c>
      <c r="D6" s="21">
        <f t="shared" si="0"/>
        <v>0.020833333333333332</v>
      </c>
      <c r="E6" s="21">
        <f t="shared" si="0"/>
        <v>0.03125</v>
      </c>
      <c r="F6" s="21">
        <f t="shared" si="0"/>
        <v>0.041666666666666664</v>
      </c>
      <c r="G6" s="22">
        <f t="shared" si="0"/>
        <v>0.05208333333333333</v>
      </c>
      <c r="H6" s="22">
        <f t="shared" si="0"/>
        <v>0.06249999999999999</v>
      </c>
      <c r="I6" s="22">
        <f t="shared" si="0"/>
        <v>0.07291666666666666</v>
      </c>
      <c r="J6" s="22">
        <f t="shared" si="0"/>
        <v>0.08333333333333333</v>
      </c>
      <c r="K6" s="22">
        <f t="shared" si="0"/>
        <v>0.09375</v>
      </c>
      <c r="L6" s="22">
        <f t="shared" si="0"/>
        <v>0.10416666666666667</v>
      </c>
      <c r="M6" s="22">
        <f t="shared" si="0"/>
        <v>0.11458333333333334</v>
      </c>
      <c r="N6" s="22">
        <f t="shared" si="0"/>
        <v>0.125</v>
      </c>
      <c r="O6" s="22">
        <f t="shared" si="0"/>
        <v>0.13541666666666666</v>
      </c>
      <c r="P6" s="22">
        <f t="shared" si="0"/>
        <v>0.14583333333333331</v>
      </c>
      <c r="Q6" s="22">
        <f t="shared" si="0"/>
        <v>0.15624999999999997</v>
      </c>
      <c r="R6" s="22">
        <f t="shared" si="0"/>
        <v>0.16666666666666663</v>
      </c>
      <c r="S6" s="22">
        <f t="shared" si="0"/>
        <v>0.17708333333333331</v>
      </c>
      <c r="T6" s="22">
        <f t="shared" si="0"/>
        <v>0.18749999999999997</v>
      </c>
      <c r="U6" s="22">
        <f t="shared" si="0"/>
        <v>0.19791666666666663</v>
      </c>
      <c r="V6" s="22">
        <f t="shared" si="0"/>
        <v>0.2083333333333333</v>
      </c>
      <c r="W6" s="22">
        <f t="shared" si="0"/>
        <v>0.21874999999999997</v>
      </c>
      <c r="X6" s="22">
        <f t="shared" si="0"/>
        <v>0.22916666666666663</v>
      </c>
      <c r="Y6" s="22">
        <f t="shared" si="0"/>
        <v>0.2395833333333333</v>
      </c>
      <c r="Z6" s="22">
        <f t="shared" si="0"/>
        <v>0.24999999999999994</v>
      </c>
      <c r="AA6" s="22">
        <f t="shared" si="0"/>
        <v>0.26041666666666663</v>
      </c>
      <c r="AB6" s="22">
        <f t="shared" si="0"/>
        <v>0.2708333333333333</v>
      </c>
      <c r="AC6" s="22">
        <f t="shared" si="0"/>
        <v>0.28125</v>
      </c>
      <c r="AD6" s="22">
        <f t="shared" si="0"/>
        <v>0.2916666666666667</v>
      </c>
      <c r="AE6" s="22">
        <f t="shared" si="0"/>
        <v>0.3020833333333333</v>
      </c>
      <c r="AF6" s="22">
        <f t="shared" si="0"/>
        <v>0.3125</v>
      </c>
      <c r="AG6" s="22">
        <f t="shared" si="0"/>
        <v>0.3229166666666667</v>
      </c>
      <c r="AH6" s="22">
        <f t="shared" si="0"/>
        <v>0.33333333333333337</v>
      </c>
      <c r="AI6" s="22">
        <f aca="true" t="shared" si="1" ref="AI6:BN6">+AI7+1/96</f>
        <v>0.34375</v>
      </c>
      <c r="AJ6" s="22">
        <f t="shared" si="1"/>
        <v>0.3541666666666667</v>
      </c>
      <c r="AK6" s="22">
        <f t="shared" si="1"/>
        <v>0.36458333333333337</v>
      </c>
      <c r="AL6" s="22">
        <f t="shared" si="1"/>
        <v>0.37500000000000006</v>
      </c>
      <c r="AM6" s="22">
        <f t="shared" si="1"/>
        <v>0.3854166666666667</v>
      </c>
      <c r="AN6" s="22">
        <f t="shared" si="1"/>
        <v>0.39583333333333337</v>
      </c>
      <c r="AO6" s="22">
        <f t="shared" si="1"/>
        <v>0.40625000000000006</v>
      </c>
      <c r="AP6" s="22">
        <f t="shared" si="1"/>
        <v>0.41666666666666674</v>
      </c>
      <c r="AQ6" s="22">
        <f t="shared" si="1"/>
        <v>0.42708333333333337</v>
      </c>
      <c r="AR6" s="22">
        <f t="shared" si="1"/>
        <v>0.43750000000000006</v>
      </c>
      <c r="AS6" s="22">
        <f t="shared" si="1"/>
        <v>0.44791666666666674</v>
      </c>
      <c r="AT6" s="22">
        <f t="shared" si="1"/>
        <v>0.4583333333333334</v>
      </c>
      <c r="AU6" s="22">
        <f t="shared" si="1"/>
        <v>0.46875000000000006</v>
      </c>
      <c r="AV6" s="22">
        <f t="shared" si="1"/>
        <v>0.47916666666666674</v>
      </c>
      <c r="AW6" s="22">
        <f t="shared" si="1"/>
        <v>0.4895833333333334</v>
      </c>
      <c r="AX6" s="22">
        <f t="shared" si="1"/>
        <v>0.5000000000000001</v>
      </c>
      <c r="AY6" s="22">
        <f t="shared" si="1"/>
        <v>0.5104166666666666</v>
      </c>
      <c r="AZ6" s="22">
        <f t="shared" si="1"/>
        <v>0.5208333333333333</v>
      </c>
      <c r="BA6" s="22">
        <f t="shared" si="1"/>
        <v>0.5312499999999999</v>
      </c>
      <c r="BB6" s="22">
        <f t="shared" si="1"/>
        <v>0.5416666666666665</v>
      </c>
      <c r="BC6" s="22">
        <f t="shared" si="1"/>
        <v>0.5520833333333333</v>
      </c>
      <c r="BD6" s="22">
        <f t="shared" si="1"/>
        <v>0.5624999999999999</v>
      </c>
      <c r="BE6" s="22">
        <f t="shared" si="1"/>
        <v>0.5729166666666665</v>
      </c>
      <c r="BF6" s="22">
        <f t="shared" si="1"/>
        <v>0.5833333333333331</v>
      </c>
      <c r="BG6" s="22">
        <f t="shared" si="1"/>
        <v>0.5937499999999999</v>
      </c>
      <c r="BH6" s="22">
        <f t="shared" si="1"/>
        <v>0.6041666666666665</v>
      </c>
      <c r="BI6" s="22">
        <f t="shared" si="1"/>
        <v>0.6145833333333331</v>
      </c>
      <c r="BJ6" s="22">
        <f t="shared" si="1"/>
        <v>0.6249999999999998</v>
      </c>
      <c r="BK6" s="22">
        <f t="shared" si="1"/>
        <v>0.6354166666666665</v>
      </c>
      <c r="BL6" s="22">
        <f t="shared" si="1"/>
        <v>0.6458333333333331</v>
      </c>
      <c r="BM6" s="22">
        <f t="shared" si="1"/>
        <v>0.6562499999999998</v>
      </c>
      <c r="BN6" s="22">
        <f t="shared" si="1"/>
        <v>0.6666666666666664</v>
      </c>
      <c r="BO6" s="22">
        <f aca="true" t="shared" si="2" ref="BO6:CT6">+BO7+1/96</f>
        <v>0.6770833333333331</v>
      </c>
      <c r="BP6" s="22">
        <f t="shared" si="2"/>
        <v>0.6874999999999998</v>
      </c>
      <c r="BQ6" s="22">
        <f t="shared" si="2"/>
        <v>0.6979166666666664</v>
      </c>
      <c r="BR6" s="22">
        <f t="shared" si="2"/>
        <v>0.708333333333333</v>
      </c>
      <c r="BS6" s="22">
        <f t="shared" si="2"/>
        <v>0.7187499999999998</v>
      </c>
      <c r="BT6" s="22">
        <f t="shared" si="2"/>
        <v>0.7291666666666664</v>
      </c>
      <c r="BU6" s="22">
        <f t="shared" si="2"/>
        <v>0.739583333333333</v>
      </c>
      <c r="BV6" s="22">
        <f t="shared" si="2"/>
        <v>0.7499999999999997</v>
      </c>
      <c r="BW6" s="22">
        <f t="shared" si="2"/>
        <v>0.7604166666666664</v>
      </c>
      <c r="BX6" s="22">
        <f t="shared" si="2"/>
        <v>0.770833333333333</v>
      </c>
      <c r="BY6" s="22">
        <f t="shared" si="2"/>
        <v>0.7812499999999997</v>
      </c>
      <c r="BZ6" s="22">
        <f t="shared" si="2"/>
        <v>0.7916666666666663</v>
      </c>
      <c r="CA6" s="22">
        <f t="shared" si="2"/>
        <v>0.802083333333333</v>
      </c>
      <c r="CB6" s="22">
        <f t="shared" si="2"/>
        <v>0.8124999999999997</v>
      </c>
      <c r="CC6" s="22">
        <f t="shared" si="2"/>
        <v>0.8229166666666663</v>
      </c>
      <c r="CD6" s="22">
        <f t="shared" si="2"/>
        <v>0.8333333333333329</v>
      </c>
      <c r="CE6" s="22">
        <f t="shared" si="2"/>
        <v>0.8437499999999997</v>
      </c>
      <c r="CF6" s="22">
        <f t="shared" si="2"/>
        <v>0.8541666666666663</v>
      </c>
      <c r="CG6" s="22">
        <f t="shared" si="2"/>
        <v>0.8645833333333329</v>
      </c>
      <c r="CH6" s="22">
        <f t="shared" si="2"/>
        <v>0.8749999999999996</v>
      </c>
      <c r="CI6" s="22">
        <f t="shared" si="2"/>
        <v>0.8854166666666663</v>
      </c>
      <c r="CJ6" s="22">
        <f t="shared" si="2"/>
        <v>0.8958333333333329</v>
      </c>
      <c r="CK6" s="22">
        <f t="shared" si="2"/>
        <v>0.9062499999999996</v>
      </c>
      <c r="CL6" s="22">
        <f t="shared" si="2"/>
        <v>0.9166666666666662</v>
      </c>
      <c r="CM6" s="22">
        <f t="shared" si="2"/>
        <v>0.9270833333333329</v>
      </c>
      <c r="CN6" s="22">
        <f t="shared" si="2"/>
        <v>0.9374999999999996</v>
      </c>
      <c r="CO6" s="22">
        <f t="shared" si="2"/>
        <v>0.9479166666666662</v>
      </c>
      <c r="CP6" s="22">
        <f t="shared" si="2"/>
        <v>0.9583333333333328</v>
      </c>
      <c r="CQ6" s="22">
        <f t="shared" si="2"/>
        <v>0.9687499999999996</v>
      </c>
      <c r="CR6" s="22">
        <f t="shared" si="2"/>
        <v>0.9791666666666662</v>
      </c>
      <c r="CS6" s="22">
        <f t="shared" si="2"/>
        <v>0.9895833333333328</v>
      </c>
      <c r="CT6" s="22">
        <f t="shared" si="2"/>
        <v>0.9999999999999994</v>
      </c>
      <c r="CU6" s="6"/>
      <c r="CV6" s="6"/>
      <c r="CW6" s="6"/>
      <c r="CX6" s="6"/>
      <c r="CY6" s="6"/>
      <c r="CZ6" s="6"/>
    </row>
    <row r="7" spans="1:104" ht="29.25" customHeight="1">
      <c r="A7" s="289" t="s">
        <v>3</v>
      </c>
      <c r="B7" s="390"/>
      <c r="C7" s="23">
        <f>+C5</f>
        <v>0</v>
      </c>
      <c r="D7" s="23">
        <f>+C6</f>
        <v>0.010416666666666666</v>
      </c>
      <c r="E7" s="23">
        <f>+D6</f>
        <v>0.020833333333333332</v>
      </c>
      <c r="F7" s="23">
        <f>+E6</f>
        <v>0.03125</v>
      </c>
      <c r="G7" s="24">
        <f>+G5</f>
        <v>0.041666666666666664</v>
      </c>
      <c r="H7" s="24">
        <f>+G6</f>
        <v>0.05208333333333333</v>
      </c>
      <c r="I7" s="24">
        <f>+H6</f>
        <v>0.06249999999999999</v>
      </c>
      <c r="J7" s="24">
        <f>+I6</f>
        <v>0.07291666666666666</v>
      </c>
      <c r="K7" s="24">
        <f>+K5</f>
        <v>0.08333333333333333</v>
      </c>
      <c r="L7" s="24">
        <f>+K6</f>
        <v>0.09375</v>
      </c>
      <c r="M7" s="24">
        <f>+L6</f>
        <v>0.10416666666666667</v>
      </c>
      <c r="N7" s="24">
        <f>+M6</f>
        <v>0.11458333333333334</v>
      </c>
      <c r="O7" s="24">
        <f>+O5</f>
        <v>0.125</v>
      </c>
      <c r="P7" s="24">
        <f>+O6</f>
        <v>0.13541666666666666</v>
      </c>
      <c r="Q7" s="24">
        <f>+P6</f>
        <v>0.14583333333333331</v>
      </c>
      <c r="R7" s="24">
        <f>+Q6</f>
        <v>0.15624999999999997</v>
      </c>
      <c r="S7" s="24">
        <f>+S5</f>
        <v>0.16666666666666666</v>
      </c>
      <c r="T7" s="24">
        <f>+S6</f>
        <v>0.17708333333333331</v>
      </c>
      <c r="U7" s="24">
        <f>+T6</f>
        <v>0.18749999999999997</v>
      </c>
      <c r="V7" s="24">
        <f>+U6</f>
        <v>0.19791666666666663</v>
      </c>
      <c r="W7" s="24">
        <f>+W5</f>
        <v>0.20833333333333331</v>
      </c>
      <c r="X7" s="24">
        <f>+W6</f>
        <v>0.21874999999999997</v>
      </c>
      <c r="Y7" s="24">
        <f>+X6</f>
        <v>0.22916666666666663</v>
      </c>
      <c r="Z7" s="24">
        <f>+Y6</f>
        <v>0.2395833333333333</v>
      </c>
      <c r="AA7" s="24">
        <f>+AA5</f>
        <v>0.24999999999999997</v>
      </c>
      <c r="AB7" s="24">
        <f>+AA6</f>
        <v>0.26041666666666663</v>
      </c>
      <c r="AC7" s="24">
        <f>+AB6</f>
        <v>0.2708333333333333</v>
      </c>
      <c r="AD7" s="24">
        <f>+AC6</f>
        <v>0.28125</v>
      </c>
      <c r="AE7" s="24">
        <f>+AE5</f>
        <v>0.29166666666666663</v>
      </c>
      <c r="AF7" s="24">
        <f>+AE6</f>
        <v>0.3020833333333333</v>
      </c>
      <c r="AG7" s="24">
        <f>+AF6</f>
        <v>0.3125</v>
      </c>
      <c r="AH7" s="24">
        <f>+AG6</f>
        <v>0.3229166666666667</v>
      </c>
      <c r="AI7" s="24">
        <f>+AI5</f>
        <v>0.3333333333333333</v>
      </c>
      <c r="AJ7" s="24">
        <f>+AI6</f>
        <v>0.34375</v>
      </c>
      <c r="AK7" s="24">
        <f>+AJ6</f>
        <v>0.3541666666666667</v>
      </c>
      <c r="AL7" s="24">
        <f>+AK6</f>
        <v>0.36458333333333337</v>
      </c>
      <c r="AM7" s="24">
        <f>+AM5</f>
        <v>0.375</v>
      </c>
      <c r="AN7" s="24">
        <f>+AM6</f>
        <v>0.3854166666666667</v>
      </c>
      <c r="AO7" s="24">
        <f>+AN6</f>
        <v>0.39583333333333337</v>
      </c>
      <c r="AP7" s="24">
        <f>+AO6</f>
        <v>0.40625000000000006</v>
      </c>
      <c r="AQ7" s="24">
        <f>+AQ5</f>
        <v>0.4166666666666667</v>
      </c>
      <c r="AR7" s="24">
        <f>+AQ6</f>
        <v>0.42708333333333337</v>
      </c>
      <c r="AS7" s="24">
        <f>+AR6</f>
        <v>0.43750000000000006</v>
      </c>
      <c r="AT7" s="24">
        <f>+AS6</f>
        <v>0.44791666666666674</v>
      </c>
      <c r="AU7" s="24">
        <f>+AU5</f>
        <v>0.45833333333333337</v>
      </c>
      <c r="AV7" s="24">
        <f>+AU6</f>
        <v>0.46875000000000006</v>
      </c>
      <c r="AW7" s="24">
        <f>+AV6</f>
        <v>0.47916666666666674</v>
      </c>
      <c r="AX7" s="24">
        <f>+AW6</f>
        <v>0.4895833333333334</v>
      </c>
      <c r="AY7" s="24">
        <f>+AY5</f>
        <v>0.5</v>
      </c>
      <c r="AZ7" s="24">
        <f>+AY6</f>
        <v>0.5104166666666666</v>
      </c>
      <c r="BA7" s="24">
        <f>+AZ6</f>
        <v>0.5208333333333333</v>
      </c>
      <c r="BB7" s="24">
        <f>+BA6</f>
        <v>0.5312499999999999</v>
      </c>
      <c r="BC7" s="24">
        <f>+BC5</f>
        <v>0.5416666666666666</v>
      </c>
      <c r="BD7" s="24">
        <f>+BC6</f>
        <v>0.5520833333333333</v>
      </c>
      <c r="BE7" s="24">
        <f>+BD6</f>
        <v>0.5624999999999999</v>
      </c>
      <c r="BF7" s="24">
        <f>+BE6</f>
        <v>0.5729166666666665</v>
      </c>
      <c r="BG7" s="24">
        <f>+BG5</f>
        <v>0.5833333333333333</v>
      </c>
      <c r="BH7" s="24">
        <f>+BG6</f>
        <v>0.5937499999999999</v>
      </c>
      <c r="BI7" s="24">
        <f>+BH6</f>
        <v>0.6041666666666665</v>
      </c>
      <c r="BJ7" s="24">
        <f>+BI6</f>
        <v>0.6145833333333331</v>
      </c>
      <c r="BK7" s="24">
        <f>+BK5</f>
        <v>0.6249999999999999</v>
      </c>
      <c r="BL7" s="24">
        <f>+BK6</f>
        <v>0.6354166666666665</v>
      </c>
      <c r="BM7" s="24">
        <f>+BL6</f>
        <v>0.6458333333333331</v>
      </c>
      <c r="BN7" s="24">
        <f>+BM6</f>
        <v>0.6562499999999998</v>
      </c>
      <c r="BO7" s="24">
        <f>+BO5</f>
        <v>0.6666666666666665</v>
      </c>
      <c r="BP7" s="24">
        <f>+BO6</f>
        <v>0.6770833333333331</v>
      </c>
      <c r="BQ7" s="24">
        <f>+BP6</f>
        <v>0.6874999999999998</v>
      </c>
      <c r="BR7" s="24">
        <f>+BQ6</f>
        <v>0.6979166666666664</v>
      </c>
      <c r="BS7" s="24">
        <f>+BS5</f>
        <v>0.7083333333333331</v>
      </c>
      <c r="BT7" s="24">
        <f>+BS6</f>
        <v>0.7187499999999998</v>
      </c>
      <c r="BU7" s="24">
        <f>+BT6</f>
        <v>0.7291666666666664</v>
      </c>
      <c r="BV7" s="24">
        <f>+BU6</f>
        <v>0.739583333333333</v>
      </c>
      <c r="BW7" s="24">
        <f>+BW5</f>
        <v>0.7499999999999998</v>
      </c>
      <c r="BX7" s="24">
        <f>+BW6</f>
        <v>0.7604166666666664</v>
      </c>
      <c r="BY7" s="24">
        <f>+BX6</f>
        <v>0.770833333333333</v>
      </c>
      <c r="BZ7" s="24">
        <f>+BY6</f>
        <v>0.7812499999999997</v>
      </c>
      <c r="CA7" s="24">
        <f>+CA5</f>
        <v>0.7916666666666664</v>
      </c>
      <c r="CB7" s="24">
        <f>+CA6</f>
        <v>0.802083333333333</v>
      </c>
      <c r="CC7" s="24">
        <f>+CB6</f>
        <v>0.8124999999999997</v>
      </c>
      <c r="CD7" s="24">
        <f>+CC6</f>
        <v>0.8229166666666663</v>
      </c>
      <c r="CE7" s="24">
        <f>+CE5</f>
        <v>0.833333333333333</v>
      </c>
      <c r="CF7" s="24">
        <f>+CE6</f>
        <v>0.8437499999999997</v>
      </c>
      <c r="CG7" s="24">
        <f>+CF6</f>
        <v>0.8541666666666663</v>
      </c>
      <c r="CH7" s="24">
        <f>+CG6</f>
        <v>0.8645833333333329</v>
      </c>
      <c r="CI7" s="24">
        <f>+CI5</f>
        <v>0.8749999999999997</v>
      </c>
      <c r="CJ7" s="24">
        <f>+CI6</f>
        <v>0.8854166666666663</v>
      </c>
      <c r="CK7" s="24">
        <f>+CJ6</f>
        <v>0.8958333333333329</v>
      </c>
      <c r="CL7" s="24">
        <f>+CK6</f>
        <v>0.9062499999999996</v>
      </c>
      <c r="CM7" s="24">
        <f>+CM5</f>
        <v>0.9166666666666663</v>
      </c>
      <c r="CN7" s="24">
        <f>+CM6</f>
        <v>0.9270833333333329</v>
      </c>
      <c r="CO7" s="24">
        <f>+CN6</f>
        <v>0.9374999999999996</v>
      </c>
      <c r="CP7" s="24">
        <f>+CO6</f>
        <v>0.9479166666666662</v>
      </c>
      <c r="CQ7" s="24">
        <f>+CQ5</f>
        <v>0.9583333333333329</v>
      </c>
      <c r="CR7" s="24">
        <f>+CQ6</f>
        <v>0.9687499999999996</v>
      </c>
      <c r="CS7" s="24">
        <f>+CR6</f>
        <v>0.9791666666666662</v>
      </c>
      <c r="CT7" s="24">
        <f>+CS6</f>
        <v>0.9895833333333328</v>
      </c>
      <c r="CU7" s="6"/>
      <c r="CV7" s="6"/>
      <c r="CW7" s="6"/>
      <c r="CX7" s="6"/>
      <c r="CY7" s="6"/>
      <c r="CZ7" s="6"/>
    </row>
    <row r="8" spans="1:104" ht="12.75">
      <c r="A8" s="25"/>
      <c r="B8" s="26"/>
      <c r="C8" s="27"/>
      <c r="D8" s="27"/>
      <c r="E8" s="27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6"/>
      <c r="CV8" s="6"/>
      <c r="CW8" s="6"/>
      <c r="CX8" s="6"/>
      <c r="CY8" s="6"/>
      <c r="CZ8" s="6"/>
    </row>
    <row r="9" spans="1:104" ht="12.75">
      <c r="A9" s="29" t="s">
        <v>249</v>
      </c>
      <c r="B9" s="30">
        <f aca="true" t="shared" si="3" ref="B9:B42">+CU9</f>
        <v>0</v>
      </c>
      <c r="C9" s="3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3">
        <f aca="true" t="shared" si="4" ref="CU9:CU42">+(COUNTA(C9:CT9)*TimeSliceInterval)-(COUNTIF(C9:CT9,"L")*TimeSliceInterval)</f>
        <v>0</v>
      </c>
      <c r="CV9" s="6"/>
      <c r="CW9" s="6"/>
      <c r="CX9" s="6"/>
      <c r="CY9" s="6"/>
      <c r="CZ9" s="6"/>
    </row>
    <row r="10" spans="1:104" ht="12.75">
      <c r="A10" s="29" t="s">
        <v>250</v>
      </c>
      <c r="B10" s="30">
        <f t="shared" si="3"/>
        <v>0</v>
      </c>
      <c r="C10" s="3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1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3">
        <f t="shared" si="4"/>
        <v>0</v>
      </c>
      <c r="CV10" s="6"/>
      <c r="CW10" s="6"/>
      <c r="CX10" s="6"/>
      <c r="CY10" s="6"/>
      <c r="CZ10" s="6"/>
    </row>
    <row r="11" spans="1:104" ht="12.75">
      <c r="A11" s="29" t="s">
        <v>251</v>
      </c>
      <c r="B11" s="30">
        <f t="shared" si="3"/>
        <v>0</v>
      </c>
      <c r="C11" s="3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1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>
        <f t="shared" si="4"/>
        <v>0</v>
      </c>
      <c r="CV11" s="6"/>
      <c r="CW11" s="6"/>
      <c r="CX11" s="6"/>
      <c r="CY11" s="6"/>
      <c r="CZ11" s="6"/>
    </row>
    <row r="12" spans="1:104" ht="12.75">
      <c r="A12" s="29" t="s">
        <v>252</v>
      </c>
      <c r="B12" s="30">
        <f t="shared" si="3"/>
        <v>0</v>
      </c>
      <c r="C12" s="3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31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3">
        <f t="shared" si="4"/>
        <v>0</v>
      </c>
      <c r="CV12" s="6"/>
      <c r="CW12" s="6"/>
      <c r="CX12" s="6"/>
      <c r="CY12" s="6"/>
      <c r="CZ12" s="6"/>
    </row>
    <row r="13" spans="1:104" ht="12.75">
      <c r="A13" s="29" t="s">
        <v>253</v>
      </c>
      <c r="B13" s="30">
        <f t="shared" si="3"/>
        <v>0</v>
      </c>
      <c r="C13" s="3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1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3">
        <f t="shared" si="4"/>
        <v>0</v>
      </c>
      <c r="CV13" s="6"/>
      <c r="CW13" s="6"/>
      <c r="CX13" s="6"/>
      <c r="CY13" s="6"/>
      <c r="CZ13" s="6"/>
    </row>
    <row r="14" spans="1:104" ht="12.75">
      <c r="A14" s="29"/>
      <c r="B14" s="30">
        <f t="shared" si="3"/>
        <v>0</v>
      </c>
      <c r="C14" s="3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>
        <f t="shared" si="4"/>
        <v>0</v>
      </c>
      <c r="CV14" s="6"/>
      <c r="CW14" s="6"/>
      <c r="CX14" s="6"/>
      <c r="CY14" s="6"/>
      <c r="CZ14" s="6"/>
    </row>
    <row r="15" spans="1:104" ht="12.75">
      <c r="A15" s="29"/>
      <c r="B15" s="30">
        <f t="shared" si="3"/>
        <v>0</v>
      </c>
      <c r="C15" s="3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3">
        <f t="shared" si="4"/>
        <v>0</v>
      </c>
      <c r="CV15" s="6"/>
      <c r="CW15" s="6"/>
      <c r="CX15" s="6"/>
      <c r="CY15" s="6"/>
      <c r="CZ15" s="6"/>
    </row>
    <row r="16" spans="1:104" ht="12.75">
      <c r="A16" s="29"/>
      <c r="B16" s="30">
        <f t="shared" si="3"/>
        <v>0</v>
      </c>
      <c r="C16" s="3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3">
        <f t="shared" si="4"/>
        <v>0</v>
      </c>
      <c r="CV16" s="6"/>
      <c r="CW16" s="6"/>
      <c r="CX16" s="6"/>
      <c r="CY16" s="6"/>
      <c r="CZ16" s="6"/>
    </row>
    <row r="17" spans="1:104" ht="12.75">
      <c r="A17" s="29"/>
      <c r="B17" s="30">
        <f t="shared" si="3"/>
        <v>0</v>
      </c>
      <c r="C17" s="3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3">
        <f t="shared" si="4"/>
        <v>0</v>
      </c>
      <c r="CV17" s="6"/>
      <c r="CW17" s="6"/>
      <c r="CX17" s="6"/>
      <c r="CY17" s="6"/>
      <c r="CZ17" s="6"/>
    </row>
    <row r="18" spans="1:104" ht="12.75">
      <c r="A18" s="29"/>
      <c r="B18" s="30">
        <f t="shared" si="3"/>
        <v>0</v>
      </c>
      <c r="C18" s="3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3">
        <f t="shared" si="4"/>
        <v>0</v>
      </c>
      <c r="CV18" s="6"/>
      <c r="CW18" s="6"/>
      <c r="CX18" s="6"/>
      <c r="CY18" s="6"/>
      <c r="CZ18" s="6"/>
    </row>
    <row r="19" spans="1:104" ht="12.75" customHeight="1">
      <c r="A19" s="29"/>
      <c r="B19" s="30">
        <f t="shared" si="3"/>
        <v>0</v>
      </c>
      <c r="C19" s="3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3">
        <f t="shared" si="4"/>
        <v>0</v>
      </c>
      <c r="CV19" s="6"/>
      <c r="CW19" s="6"/>
      <c r="CX19" s="6"/>
      <c r="CY19" s="6"/>
      <c r="CZ19" s="6"/>
    </row>
    <row r="20" spans="1:104" ht="12.75" customHeight="1">
      <c r="A20" s="29"/>
      <c r="B20" s="30">
        <f t="shared" si="3"/>
        <v>0</v>
      </c>
      <c r="C20" s="3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3">
        <f t="shared" si="4"/>
        <v>0</v>
      </c>
      <c r="CV20" s="6"/>
      <c r="CW20" s="6"/>
      <c r="CX20" s="6"/>
      <c r="CY20" s="6"/>
      <c r="CZ20" s="6"/>
    </row>
    <row r="21" spans="1:104" ht="12.75" customHeight="1">
      <c r="A21" s="29"/>
      <c r="B21" s="30">
        <f t="shared" si="3"/>
        <v>0</v>
      </c>
      <c r="C21" s="3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3">
        <f t="shared" si="4"/>
        <v>0</v>
      </c>
      <c r="CV21" s="6"/>
      <c r="CW21" s="6"/>
      <c r="CX21" s="6"/>
      <c r="CY21" s="6"/>
      <c r="CZ21" s="6"/>
    </row>
    <row r="22" spans="1:104" ht="12.75" customHeight="1">
      <c r="A22" s="29"/>
      <c r="B22" s="30">
        <f t="shared" si="3"/>
        <v>0</v>
      </c>
      <c r="C22" s="3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3">
        <f t="shared" si="4"/>
        <v>0</v>
      </c>
      <c r="CV22" s="6"/>
      <c r="CW22" s="6"/>
      <c r="CX22" s="6"/>
      <c r="CY22" s="6"/>
      <c r="CZ22" s="6"/>
    </row>
    <row r="23" spans="1:104" ht="12.75" customHeight="1">
      <c r="A23" s="29"/>
      <c r="B23" s="30">
        <f t="shared" si="3"/>
        <v>0</v>
      </c>
      <c r="C23" s="3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3">
        <f t="shared" si="4"/>
        <v>0</v>
      </c>
      <c r="CV23" s="6"/>
      <c r="CW23" s="6"/>
      <c r="CX23" s="6"/>
      <c r="CY23" s="6"/>
      <c r="CZ23" s="6"/>
    </row>
    <row r="24" spans="1:104" ht="12.75" customHeight="1">
      <c r="A24" s="29"/>
      <c r="B24" s="30">
        <f t="shared" si="3"/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1"/>
      <c r="AF24" s="32"/>
      <c r="AG24" s="32"/>
      <c r="AH24" s="32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3">
        <f t="shared" si="4"/>
        <v>0</v>
      </c>
      <c r="CV24" s="6"/>
      <c r="CW24" s="6"/>
      <c r="CX24" s="6"/>
      <c r="CY24" s="6"/>
      <c r="CZ24" s="6"/>
    </row>
    <row r="25" spans="1:104" ht="12.75" customHeight="1">
      <c r="A25" s="29"/>
      <c r="B25" s="30">
        <f t="shared" si="3"/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31"/>
      <c r="AF25" s="32"/>
      <c r="AG25" s="32"/>
      <c r="AH25" s="32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3">
        <f t="shared" si="4"/>
        <v>0</v>
      </c>
      <c r="CV25" s="6"/>
      <c r="CW25" s="6"/>
      <c r="CX25" s="6"/>
      <c r="CY25" s="6"/>
      <c r="CZ25" s="6"/>
    </row>
    <row r="26" spans="1:104" ht="12.75" customHeight="1">
      <c r="A26" s="29"/>
      <c r="B26" s="30">
        <f t="shared" si="3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1"/>
      <c r="AF26" s="32"/>
      <c r="AG26" s="32"/>
      <c r="AH26" s="32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3">
        <f t="shared" si="4"/>
        <v>0</v>
      </c>
      <c r="CV26" s="6"/>
      <c r="CW26" s="6"/>
      <c r="CX26" s="6"/>
      <c r="CY26" s="6"/>
      <c r="CZ26" s="6"/>
    </row>
    <row r="27" spans="1:104" ht="12.75">
      <c r="A27" s="29"/>
      <c r="B27" s="30">
        <f t="shared" si="3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  <c r="AE27" s="31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3">
        <f t="shared" si="4"/>
        <v>0</v>
      </c>
      <c r="CV27" s="6"/>
      <c r="CW27" s="6"/>
      <c r="CX27" s="6"/>
      <c r="CY27" s="6"/>
      <c r="CZ27" s="6"/>
    </row>
    <row r="28" spans="1:104" ht="12.75">
      <c r="A28" s="29"/>
      <c r="B28" s="30">
        <f t="shared" si="3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1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3">
        <f t="shared" si="4"/>
        <v>0</v>
      </c>
      <c r="CV28" s="6"/>
      <c r="CW28" s="6"/>
      <c r="CX28" s="6"/>
      <c r="CY28" s="6"/>
      <c r="CZ28" s="6"/>
    </row>
    <row r="29" spans="1:104" ht="12.75">
      <c r="A29" s="29"/>
      <c r="B29" s="30">
        <f t="shared" si="3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/>
      <c r="AE29" s="31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3">
        <f t="shared" si="4"/>
        <v>0</v>
      </c>
      <c r="CV29" s="6"/>
      <c r="CW29" s="6"/>
      <c r="CX29" s="6"/>
      <c r="CY29" s="6"/>
      <c r="CZ29" s="6"/>
    </row>
    <row r="30" spans="1:104" ht="12.75">
      <c r="A30" s="29"/>
      <c r="B30" s="30">
        <f t="shared" si="3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  <c r="AE30" s="31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3">
        <f t="shared" si="4"/>
        <v>0</v>
      </c>
      <c r="CV30" s="6"/>
      <c r="CW30" s="6"/>
      <c r="CX30" s="6"/>
      <c r="CY30" s="6"/>
      <c r="CZ30" s="6"/>
    </row>
    <row r="31" spans="1:104" ht="12.75">
      <c r="A31" s="29"/>
      <c r="B31" s="30">
        <f t="shared" si="3"/>
        <v>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31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3">
        <f t="shared" si="4"/>
        <v>0</v>
      </c>
      <c r="CV31" s="6"/>
      <c r="CW31" s="6"/>
      <c r="CX31" s="6"/>
      <c r="CY31" s="6"/>
      <c r="CZ31" s="6"/>
    </row>
    <row r="32" spans="1:104" ht="12.75">
      <c r="A32" s="29"/>
      <c r="B32" s="30">
        <f t="shared" si="3"/>
        <v>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  <c r="AE32" s="31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3">
        <f t="shared" si="4"/>
        <v>0</v>
      </c>
      <c r="CV32" s="6"/>
      <c r="CW32" s="6"/>
      <c r="CX32" s="6"/>
      <c r="CY32" s="6"/>
      <c r="CZ32" s="6"/>
    </row>
    <row r="33" spans="1:104" ht="12.75">
      <c r="A33" s="29"/>
      <c r="B33" s="30">
        <f t="shared" si="3"/>
        <v>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2"/>
      <c r="AE33" s="31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3">
        <f t="shared" si="4"/>
        <v>0</v>
      </c>
      <c r="CV33" s="6"/>
      <c r="CW33" s="6"/>
      <c r="CX33" s="6"/>
      <c r="CY33" s="6"/>
      <c r="CZ33" s="6"/>
    </row>
    <row r="34" spans="1:104" ht="12.75">
      <c r="A34" s="29"/>
      <c r="B34" s="30">
        <f t="shared" si="3"/>
        <v>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  <c r="AE34" s="31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3">
        <f t="shared" si="4"/>
        <v>0</v>
      </c>
      <c r="CV34" s="6"/>
      <c r="CW34" s="6"/>
      <c r="CX34" s="6"/>
      <c r="CY34" s="6"/>
      <c r="CZ34" s="6"/>
    </row>
    <row r="35" spans="1:104" ht="12.75">
      <c r="A35" s="29"/>
      <c r="B35" s="30">
        <f t="shared" si="3"/>
        <v>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E35" s="31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3">
        <f t="shared" si="4"/>
        <v>0</v>
      </c>
      <c r="CV35" s="6"/>
      <c r="CW35" s="6"/>
      <c r="CX35" s="6"/>
      <c r="CY35" s="6"/>
      <c r="CZ35" s="6"/>
    </row>
    <row r="36" spans="1:104" ht="12.75">
      <c r="A36" s="29"/>
      <c r="B36" s="30">
        <f t="shared" si="3"/>
        <v>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  <c r="AE36" s="31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3">
        <f t="shared" si="4"/>
        <v>0</v>
      </c>
      <c r="CV36" s="6"/>
      <c r="CW36" s="6"/>
      <c r="CX36" s="6"/>
      <c r="CY36" s="6"/>
      <c r="CZ36" s="6"/>
    </row>
    <row r="37" spans="1:104" ht="12.75">
      <c r="A37" s="29"/>
      <c r="B37" s="30">
        <f t="shared" si="3"/>
        <v>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31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3">
        <f t="shared" si="4"/>
        <v>0</v>
      </c>
      <c r="CV37" s="6"/>
      <c r="CW37" s="6"/>
      <c r="CX37" s="6"/>
      <c r="CY37" s="6"/>
      <c r="CZ37" s="6"/>
    </row>
    <row r="38" spans="1:104" ht="12.75">
      <c r="A38" s="29"/>
      <c r="B38" s="30">
        <f t="shared" si="3"/>
        <v>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  <c r="AE38" s="31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3">
        <f t="shared" si="4"/>
        <v>0</v>
      </c>
      <c r="CV38" s="6"/>
      <c r="CW38" s="6"/>
      <c r="CX38" s="6"/>
      <c r="CY38" s="6"/>
      <c r="CZ38" s="6"/>
    </row>
    <row r="39" spans="1:104" ht="12.75">
      <c r="A39" s="29"/>
      <c r="B39" s="30">
        <f t="shared" si="3"/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  <c r="AE39" s="31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3">
        <f t="shared" si="4"/>
        <v>0</v>
      </c>
      <c r="CV39" s="6"/>
      <c r="CW39" s="6"/>
      <c r="CX39" s="6"/>
      <c r="CY39" s="6"/>
      <c r="CZ39" s="6"/>
    </row>
    <row r="40" spans="1:104" ht="12.75">
      <c r="A40" s="29"/>
      <c r="B40" s="30">
        <f t="shared" si="3"/>
        <v>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  <c r="AE40" s="31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3">
        <f t="shared" si="4"/>
        <v>0</v>
      </c>
      <c r="CV40" s="6"/>
      <c r="CW40" s="6"/>
      <c r="CX40" s="6"/>
      <c r="CY40" s="6"/>
      <c r="CZ40" s="6"/>
    </row>
    <row r="41" spans="1:104" ht="12.75">
      <c r="A41" s="29"/>
      <c r="B41" s="30">
        <f t="shared" si="3"/>
        <v>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/>
      <c r="AE41" s="31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3">
        <f t="shared" si="4"/>
        <v>0</v>
      </c>
      <c r="CV41" s="6"/>
      <c r="CW41" s="6"/>
      <c r="CX41" s="6"/>
      <c r="CY41" s="6"/>
      <c r="CZ41" s="6"/>
    </row>
    <row r="42" spans="1:104" ht="13.5" customHeight="1">
      <c r="A42" s="29"/>
      <c r="B42" s="30">
        <f t="shared" si="3"/>
        <v>0</v>
      </c>
      <c r="C42" s="3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/>
      <c r="AE42" s="31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3">
        <f t="shared" si="4"/>
        <v>0</v>
      </c>
      <c r="CV42" s="6"/>
      <c r="CW42" s="6"/>
      <c r="CX42" s="6"/>
      <c r="CY42" s="6"/>
      <c r="CZ42" s="6"/>
    </row>
    <row r="43" spans="1:104" s="37" customFormat="1" ht="12.75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41"/>
      <c r="CT43" s="41"/>
      <c r="CU43" s="36"/>
      <c r="CV43" s="36"/>
      <c r="CW43" s="36"/>
      <c r="CX43" s="36"/>
      <c r="CY43" s="36"/>
      <c r="CZ43" s="36"/>
    </row>
    <row r="44" spans="1:104" s="37" customFormat="1" ht="12.75">
      <c r="A44" s="38" t="s">
        <v>4</v>
      </c>
      <c r="B44" s="39"/>
      <c r="C44" s="40"/>
      <c r="D44" s="40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41"/>
      <c r="CT44" s="41"/>
      <c r="CU44" s="36"/>
      <c r="CV44" s="36"/>
      <c r="CW44" s="36"/>
      <c r="CX44" s="36"/>
      <c r="CY44" s="36"/>
      <c r="CZ44" s="36"/>
    </row>
    <row r="45" spans="1:104" s="37" customFormat="1" ht="12.75">
      <c r="A45" s="42" t="str">
        <f>'Setup Page'!D19</f>
        <v>Letters LDC 43</v>
      </c>
      <c r="B45" s="327" t="str">
        <f>'Setup Page'!A19</f>
        <v>43L</v>
      </c>
      <c r="C45" s="328">
        <f aca="true" t="shared" si="5" ref="C45:L59">COUNTIF(C$9:C$42,$B45)*TimeSliceInterval</f>
        <v>0</v>
      </c>
      <c r="D45" s="328">
        <f t="shared" si="5"/>
        <v>0</v>
      </c>
      <c r="E45" s="328">
        <f t="shared" si="5"/>
        <v>0</v>
      </c>
      <c r="F45" s="328">
        <f t="shared" si="5"/>
        <v>0</v>
      </c>
      <c r="G45" s="328">
        <f t="shared" si="5"/>
        <v>0</v>
      </c>
      <c r="H45" s="328">
        <f t="shared" si="5"/>
        <v>0</v>
      </c>
      <c r="I45" s="328">
        <f t="shared" si="5"/>
        <v>0</v>
      </c>
      <c r="J45" s="328">
        <f t="shared" si="5"/>
        <v>0</v>
      </c>
      <c r="K45" s="328">
        <f t="shared" si="5"/>
        <v>0</v>
      </c>
      <c r="L45" s="328">
        <f t="shared" si="5"/>
        <v>0</v>
      </c>
      <c r="M45" s="328">
        <f aca="true" t="shared" si="6" ref="M45:V59">COUNTIF(M$9:M$42,$B45)*TimeSliceInterval</f>
        <v>0</v>
      </c>
      <c r="N45" s="328">
        <f t="shared" si="6"/>
        <v>0</v>
      </c>
      <c r="O45" s="328">
        <f t="shared" si="6"/>
        <v>0</v>
      </c>
      <c r="P45" s="328">
        <f t="shared" si="6"/>
        <v>0</v>
      </c>
      <c r="Q45" s="328">
        <f t="shared" si="6"/>
        <v>0</v>
      </c>
      <c r="R45" s="328">
        <f t="shared" si="6"/>
        <v>0</v>
      </c>
      <c r="S45" s="328">
        <f t="shared" si="6"/>
        <v>0</v>
      </c>
      <c r="T45" s="328">
        <f t="shared" si="6"/>
        <v>0</v>
      </c>
      <c r="U45" s="328">
        <f t="shared" si="6"/>
        <v>0</v>
      </c>
      <c r="V45" s="328">
        <f t="shared" si="6"/>
        <v>0</v>
      </c>
      <c r="W45" s="328">
        <f aca="true" t="shared" si="7" ref="W45:AF59">COUNTIF(W$9:W$42,$B45)*TimeSliceInterval</f>
        <v>0</v>
      </c>
      <c r="X45" s="328">
        <f t="shared" si="7"/>
        <v>0</v>
      </c>
      <c r="Y45" s="328">
        <f t="shared" si="7"/>
        <v>0</v>
      </c>
      <c r="Z45" s="328">
        <f t="shared" si="7"/>
        <v>0</v>
      </c>
      <c r="AA45" s="328">
        <f t="shared" si="7"/>
        <v>0</v>
      </c>
      <c r="AB45" s="328">
        <f t="shared" si="7"/>
        <v>0</v>
      </c>
      <c r="AC45" s="328">
        <f t="shared" si="7"/>
        <v>0</v>
      </c>
      <c r="AD45" s="328">
        <f t="shared" si="7"/>
        <v>0</v>
      </c>
      <c r="AE45" s="328">
        <f t="shared" si="7"/>
        <v>0</v>
      </c>
      <c r="AF45" s="328">
        <f t="shared" si="7"/>
        <v>0</v>
      </c>
      <c r="AG45" s="328">
        <f aca="true" t="shared" si="8" ref="AG45:AP59">COUNTIF(AG$9:AG$42,$B45)*TimeSliceInterval</f>
        <v>0</v>
      </c>
      <c r="AH45" s="328">
        <f t="shared" si="8"/>
        <v>0</v>
      </c>
      <c r="AI45" s="328">
        <f t="shared" si="8"/>
        <v>0</v>
      </c>
      <c r="AJ45" s="328">
        <f t="shared" si="8"/>
        <v>0</v>
      </c>
      <c r="AK45" s="328">
        <f t="shared" si="8"/>
        <v>0</v>
      </c>
      <c r="AL45" s="328">
        <f t="shared" si="8"/>
        <v>0</v>
      </c>
      <c r="AM45" s="328">
        <f t="shared" si="8"/>
        <v>0</v>
      </c>
      <c r="AN45" s="328">
        <f t="shared" si="8"/>
        <v>0</v>
      </c>
      <c r="AO45" s="328">
        <f t="shared" si="8"/>
        <v>0</v>
      </c>
      <c r="AP45" s="328">
        <f t="shared" si="8"/>
        <v>0</v>
      </c>
      <c r="AQ45" s="328">
        <f aca="true" t="shared" si="9" ref="AQ45:AZ59">COUNTIF(AQ$9:AQ$42,$B45)*TimeSliceInterval</f>
        <v>0</v>
      </c>
      <c r="AR45" s="328">
        <f t="shared" si="9"/>
        <v>0</v>
      </c>
      <c r="AS45" s="328">
        <f t="shared" si="9"/>
        <v>0</v>
      </c>
      <c r="AT45" s="328">
        <f t="shared" si="9"/>
        <v>0</v>
      </c>
      <c r="AU45" s="328">
        <f t="shared" si="9"/>
        <v>0</v>
      </c>
      <c r="AV45" s="328">
        <f t="shared" si="9"/>
        <v>0</v>
      </c>
      <c r="AW45" s="328">
        <f t="shared" si="9"/>
        <v>0</v>
      </c>
      <c r="AX45" s="328">
        <f t="shared" si="9"/>
        <v>0</v>
      </c>
      <c r="AY45" s="328">
        <f t="shared" si="9"/>
        <v>0</v>
      </c>
      <c r="AZ45" s="328">
        <f t="shared" si="9"/>
        <v>0</v>
      </c>
      <c r="BA45" s="328">
        <f aca="true" t="shared" si="10" ref="BA45:BJ59">COUNTIF(BA$9:BA$42,$B45)*TimeSliceInterval</f>
        <v>0</v>
      </c>
      <c r="BB45" s="328">
        <f t="shared" si="10"/>
        <v>0</v>
      </c>
      <c r="BC45" s="328">
        <f t="shared" si="10"/>
        <v>0</v>
      </c>
      <c r="BD45" s="328">
        <f t="shared" si="10"/>
        <v>0</v>
      </c>
      <c r="BE45" s="328">
        <f t="shared" si="10"/>
        <v>0</v>
      </c>
      <c r="BF45" s="328">
        <f t="shared" si="10"/>
        <v>0</v>
      </c>
      <c r="BG45" s="328">
        <f t="shared" si="10"/>
        <v>0</v>
      </c>
      <c r="BH45" s="328">
        <f t="shared" si="10"/>
        <v>0</v>
      </c>
      <c r="BI45" s="328">
        <f t="shared" si="10"/>
        <v>0</v>
      </c>
      <c r="BJ45" s="328">
        <f t="shared" si="10"/>
        <v>0</v>
      </c>
      <c r="BK45" s="328">
        <f aca="true" t="shared" si="11" ref="BK45:BT59">COUNTIF(BK$9:BK$42,$B45)*TimeSliceInterval</f>
        <v>0</v>
      </c>
      <c r="BL45" s="328">
        <f t="shared" si="11"/>
        <v>0</v>
      </c>
      <c r="BM45" s="328">
        <f t="shared" si="11"/>
        <v>0</v>
      </c>
      <c r="BN45" s="328">
        <f t="shared" si="11"/>
        <v>0</v>
      </c>
      <c r="BO45" s="328">
        <f t="shared" si="11"/>
        <v>0</v>
      </c>
      <c r="BP45" s="328">
        <f t="shared" si="11"/>
        <v>0</v>
      </c>
      <c r="BQ45" s="328">
        <f t="shared" si="11"/>
        <v>0</v>
      </c>
      <c r="BR45" s="328">
        <f t="shared" si="11"/>
        <v>0</v>
      </c>
      <c r="BS45" s="328">
        <f t="shared" si="11"/>
        <v>0</v>
      </c>
      <c r="BT45" s="328">
        <f t="shared" si="11"/>
        <v>0</v>
      </c>
      <c r="BU45" s="328">
        <f aca="true" t="shared" si="12" ref="BU45:CD59">COUNTIF(BU$9:BU$42,$B45)*TimeSliceInterval</f>
        <v>0</v>
      </c>
      <c r="BV45" s="328">
        <f t="shared" si="12"/>
        <v>0</v>
      </c>
      <c r="BW45" s="328">
        <f t="shared" si="12"/>
        <v>0</v>
      </c>
      <c r="BX45" s="328">
        <f t="shared" si="12"/>
        <v>0</v>
      </c>
      <c r="BY45" s="328">
        <f t="shared" si="12"/>
        <v>0</v>
      </c>
      <c r="BZ45" s="328">
        <f t="shared" si="12"/>
        <v>0</v>
      </c>
      <c r="CA45" s="328">
        <f t="shared" si="12"/>
        <v>0</v>
      </c>
      <c r="CB45" s="328">
        <f t="shared" si="12"/>
        <v>0</v>
      </c>
      <c r="CC45" s="328">
        <f t="shared" si="12"/>
        <v>0</v>
      </c>
      <c r="CD45" s="328">
        <f t="shared" si="12"/>
        <v>0</v>
      </c>
      <c r="CE45" s="328">
        <f aca="true" t="shared" si="13" ref="CE45:CN59">COUNTIF(CE$9:CE$42,$B45)*TimeSliceInterval</f>
        <v>0</v>
      </c>
      <c r="CF45" s="328">
        <f t="shared" si="13"/>
        <v>0</v>
      </c>
      <c r="CG45" s="328">
        <f t="shared" si="13"/>
        <v>0</v>
      </c>
      <c r="CH45" s="328">
        <f t="shared" si="13"/>
        <v>0</v>
      </c>
      <c r="CI45" s="328">
        <f t="shared" si="13"/>
        <v>0</v>
      </c>
      <c r="CJ45" s="328">
        <f t="shared" si="13"/>
        <v>0</v>
      </c>
      <c r="CK45" s="328">
        <f t="shared" si="13"/>
        <v>0</v>
      </c>
      <c r="CL45" s="328">
        <f t="shared" si="13"/>
        <v>0</v>
      </c>
      <c r="CM45" s="328">
        <f t="shared" si="13"/>
        <v>0</v>
      </c>
      <c r="CN45" s="328">
        <f t="shared" si="13"/>
        <v>0</v>
      </c>
      <c r="CO45" s="328">
        <f aca="true" t="shared" si="14" ref="CO45:CT59">COUNTIF(CO$9:CO$42,$B45)*TimeSliceInterval</f>
        <v>0</v>
      </c>
      <c r="CP45" s="328">
        <f t="shared" si="14"/>
        <v>0</v>
      </c>
      <c r="CQ45" s="328">
        <f t="shared" si="14"/>
        <v>0</v>
      </c>
      <c r="CR45" s="328">
        <f t="shared" si="14"/>
        <v>0</v>
      </c>
      <c r="CS45" s="328">
        <f t="shared" si="14"/>
        <v>0</v>
      </c>
      <c r="CT45" s="328">
        <f t="shared" si="14"/>
        <v>0</v>
      </c>
      <c r="CU45" s="43">
        <f aca="true" t="shared" si="15" ref="CU45:CU60">+SUM(C45:CT45)</f>
        <v>0</v>
      </c>
      <c r="CV45" s="44" t="str">
        <f aca="true" t="shared" si="16" ref="CV45:CV59">+A45</f>
        <v>Letters LDC 43</v>
      </c>
      <c r="CW45" s="36"/>
      <c r="CX45" s="36"/>
      <c r="CY45" s="36"/>
      <c r="CZ45" s="36"/>
    </row>
    <row r="46" spans="1:104" s="37" customFormat="1" ht="12.75">
      <c r="A46" s="42" t="str">
        <f>'Setup Page'!D20</f>
        <v>WINDOW 45</v>
      </c>
      <c r="B46" s="327" t="str">
        <f>'Setup Page'!A20</f>
        <v>45</v>
      </c>
      <c r="C46" s="328">
        <f t="shared" si="5"/>
        <v>0</v>
      </c>
      <c r="D46" s="328">
        <f t="shared" si="5"/>
        <v>0</v>
      </c>
      <c r="E46" s="328">
        <f t="shared" si="5"/>
        <v>0</v>
      </c>
      <c r="F46" s="328">
        <f t="shared" si="5"/>
        <v>0</v>
      </c>
      <c r="G46" s="328">
        <f t="shared" si="5"/>
        <v>0</v>
      </c>
      <c r="H46" s="328">
        <f t="shared" si="5"/>
        <v>0</v>
      </c>
      <c r="I46" s="328">
        <f t="shared" si="5"/>
        <v>0</v>
      </c>
      <c r="J46" s="328">
        <f t="shared" si="5"/>
        <v>0</v>
      </c>
      <c r="K46" s="328">
        <f t="shared" si="5"/>
        <v>0</v>
      </c>
      <c r="L46" s="328">
        <f t="shared" si="5"/>
        <v>0</v>
      </c>
      <c r="M46" s="328">
        <f t="shared" si="6"/>
        <v>0</v>
      </c>
      <c r="N46" s="328">
        <f t="shared" si="6"/>
        <v>0</v>
      </c>
      <c r="O46" s="328">
        <f t="shared" si="6"/>
        <v>0</v>
      </c>
      <c r="P46" s="328">
        <f t="shared" si="6"/>
        <v>0</v>
      </c>
      <c r="Q46" s="328">
        <f t="shared" si="6"/>
        <v>0</v>
      </c>
      <c r="R46" s="328">
        <f t="shared" si="6"/>
        <v>0</v>
      </c>
      <c r="S46" s="328">
        <f t="shared" si="6"/>
        <v>0</v>
      </c>
      <c r="T46" s="328">
        <f t="shared" si="6"/>
        <v>0</v>
      </c>
      <c r="U46" s="328">
        <f t="shared" si="6"/>
        <v>0</v>
      </c>
      <c r="V46" s="328">
        <f t="shared" si="6"/>
        <v>0</v>
      </c>
      <c r="W46" s="328">
        <f t="shared" si="7"/>
        <v>0</v>
      </c>
      <c r="X46" s="328">
        <f t="shared" si="7"/>
        <v>0</v>
      </c>
      <c r="Y46" s="328">
        <f t="shared" si="7"/>
        <v>0</v>
      </c>
      <c r="Z46" s="328">
        <f t="shared" si="7"/>
        <v>0</v>
      </c>
      <c r="AA46" s="328">
        <f t="shared" si="7"/>
        <v>0</v>
      </c>
      <c r="AB46" s="328">
        <f t="shared" si="7"/>
        <v>0</v>
      </c>
      <c r="AC46" s="328">
        <f t="shared" si="7"/>
        <v>0</v>
      </c>
      <c r="AD46" s="328">
        <f t="shared" si="7"/>
        <v>0</v>
      </c>
      <c r="AE46" s="328">
        <f t="shared" si="7"/>
        <v>0</v>
      </c>
      <c r="AF46" s="328">
        <f t="shared" si="7"/>
        <v>0</v>
      </c>
      <c r="AG46" s="328">
        <f t="shared" si="8"/>
        <v>0</v>
      </c>
      <c r="AH46" s="328">
        <f t="shared" si="8"/>
        <v>0</v>
      </c>
      <c r="AI46" s="328">
        <f t="shared" si="8"/>
        <v>0</v>
      </c>
      <c r="AJ46" s="328">
        <f t="shared" si="8"/>
        <v>0</v>
      </c>
      <c r="AK46" s="328">
        <f t="shared" si="8"/>
        <v>0</v>
      </c>
      <c r="AL46" s="328">
        <f t="shared" si="8"/>
        <v>0</v>
      </c>
      <c r="AM46" s="328">
        <f t="shared" si="8"/>
        <v>0</v>
      </c>
      <c r="AN46" s="328">
        <f t="shared" si="8"/>
        <v>0</v>
      </c>
      <c r="AO46" s="328">
        <f t="shared" si="8"/>
        <v>0</v>
      </c>
      <c r="AP46" s="328">
        <f t="shared" si="8"/>
        <v>0</v>
      </c>
      <c r="AQ46" s="328">
        <f t="shared" si="9"/>
        <v>0</v>
      </c>
      <c r="AR46" s="328">
        <f t="shared" si="9"/>
        <v>0</v>
      </c>
      <c r="AS46" s="328">
        <f t="shared" si="9"/>
        <v>0</v>
      </c>
      <c r="AT46" s="328">
        <f t="shared" si="9"/>
        <v>0</v>
      </c>
      <c r="AU46" s="328">
        <f t="shared" si="9"/>
        <v>0</v>
      </c>
      <c r="AV46" s="328">
        <f t="shared" si="9"/>
        <v>0</v>
      </c>
      <c r="AW46" s="328">
        <f t="shared" si="9"/>
        <v>0</v>
      </c>
      <c r="AX46" s="328">
        <f t="shared" si="9"/>
        <v>0</v>
      </c>
      <c r="AY46" s="328">
        <f t="shared" si="9"/>
        <v>0</v>
      </c>
      <c r="AZ46" s="328">
        <f t="shared" si="9"/>
        <v>0</v>
      </c>
      <c r="BA46" s="328">
        <f t="shared" si="10"/>
        <v>0</v>
      </c>
      <c r="BB46" s="328">
        <f t="shared" si="10"/>
        <v>0</v>
      </c>
      <c r="BC46" s="328">
        <f t="shared" si="10"/>
        <v>0</v>
      </c>
      <c r="BD46" s="328">
        <f t="shared" si="10"/>
        <v>0</v>
      </c>
      <c r="BE46" s="328">
        <f t="shared" si="10"/>
        <v>0</v>
      </c>
      <c r="BF46" s="328">
        <f t="shared" si="10"/>
        <v>0</v>
      </c>
      <c r="BG46" s="328">
        <f t="shared" si="10"/>
        <v>0</v>
      </c>
      <c r="BH46" s="328">
        <f t="shared" si="10"/>
        <v>0</v>
      </c>
      <c r="BI46" s="328">
        <f t="shared" si="10"/>
        <v>0</v>
      </c>
      <c r="BJ46" s="328">
        <f t="shared" si="10"/>
        <v>0</v>
      </c>
      <c r="BK46" s="328">
        <f t="shared" si="11"/>
        <v>0</v>
      </c>
      <c r="BL46" s="328">
        <f t="shared" si="11"/>
        <v>0</v>
      </c>
      <c r="BM46" s="328">
        <f t="shared" si="11"/>
        <v>0</v>
      </c>
      <c r="BN46" s="328">
        <f t="shared" si="11"/>
        <v>0</v>
      </c>
      <c r="BO46" s="328">
        <f t="shared" si="11"/>
        <v>0</v>
      </c>
      <c r="BP46" s="328">
        <f t="shared" si="11"/>
        <v>0</v>
      </c>
      <c r="BQ46" s="328">
        <f t="shared" si="11"/>
        <v>0</v>
      </c>
      <c r="BR46" s="328">
        <f t="shared" si="11"/>
        <v>0</v>
      </c>
      <c r="BS46" s="328">
        <f t="shared" si="11"/>
        <v>0</v>
      </c>
      <c r="BT46" s="328">
        <f t="shared" si="11"/>
        <v>0</v>
      </c>
      <c r="BU46" s="328">
        <f t="shared" si="12"/>
        <v>0</v>
      </c>
      <c r="BV46" s="328">
        <f t="shared" si="12"/>
        <v>0</v>
      </c>
      <c r="BW46" s="328">
        <f t="shared" si="12"/>
        <v>0</v>
      </c>
      <c r="BX46" s="328">
        <f t="shared" si="12"/>
        <v>0</v>
      </c>
      <c r="BY46" s="328">
        <f t="shared" si="12"/>
        <v>0</v>
      </c>
      <c r="BZ46" s="328">
        <f t="shared" si="12"/>
        <v>0</v>
      </c>
      <c r="CA46" s="328">
        <f t="shared" si="12"/>
        <v>0</v>
      </c>
      <c r="CB46" s="328">
        <f t="shared" si="12"/>
        <v>0</v>
      </c>
      <c r="CC46" s="328">
        <f t="shared" si="12"/>
        <v>0</v>
      </c>
      <c r="CD46" s="328">
        <f t="shared" si="12"/>
        <v>0</v>
      </c>
      <c r="CE46" s="328">
        <f t="shared" si="13"/>
        <v>0</v>
      </c>
      <c r="CF46" s="328">
        <f t="shared" si="13"/>
        <v>0</v>
      </c>
      <c r="CG46" s="328">
        <f t="shared" si="13"/>
        <v>0</v>
      </c>
      <c r="CH46" s="328">
        <f t="shared" si="13"/>
        <v>0</v>
      </c>
      <c r="CI46" s="328">
        <f t="shared" si="13"/>
        <v>0</v>
      </c>
      <c r="CJ46" s="328">
        <f t="shared" si="13"/>
        <v>0</v>
      </c>
      <c r="CK46" s="328">
        <f t="shared" si="13"/>
        <v>0</v>
      </c>
      <c r="CL46" s="328">
        <f t="shared" si="13"/>
        <v>0</v>
      </c>
      <c r="CM46" s="328">
        <f t="shared" si="13"/>
        <v>0</v>
      </c>
      <c r="CN46" s="328">
        <f t="shared" si="13"/>
        <v>0</v>
      </c>
      <c r="CO46" s="328">
        <f t="shared" si="14"/>
        <v>0</v>
      </c>
      <c r="CP46" s="328">
        <f t="shared" si="14"/>
        <v>0</v>
      </c>
      <c r="CQ46" s="328">
        <f t="shared" si="14"/>
        <v>0</v>
      </c>
      <c r="CR46" s="328">
        <f t="shared" si="14"/>
        <v>0</v>
      </c>
      <c r="CS46" s="328">
        <f t="shared" si="14"/>
        <v>0</v>
      </c>
      <c r="CT46" s="328">
        <f t="shared" si="14"/>
        <v>0</v>
      </c>
      <c r="CU46" s="43">
        <f t="shared" si="15"/>
        <v>0</v>
      </c>
      <c r="CV46" s="44" t="str">
        <f t="shared" si="16"/>
        <v>WINDOW 45</v>
      </c>
      <c r="CW46" s="36"/>
      <c r="CX46" s="36"/>
      <c r="CY46" s="36"/>
      <c r="CZ46" s="36"/>
    </row>
    <row r="47" spans="1:104" s="37" customFormat="1" ht="12.75">
      <c r="A47" s="42" t="str">
        <f>'Setup Page'!D21</f>
        <v>LUNCH</v>
      </c>
      <c r="B47" s="327" t="str">
        <f>'Setup Page'!A21</f>
        <v>L</v>
      </c>
      <c r="C47" s="328">
        <f t="shared" si="5"/>
        <v>0</v>
      </c>
      <c r="D47" s="328">
        <f t="shared" si="5"/>
        <v>0</v>
      </c>
      <c r="E47" s="328">
        <f t="shared" si="5"/>
        <v>0</v>
      </c>
      <c r="F47" s="328">
        <f t="shared" si="5"/>
        <v>0</v>
      </c>
      <c r="G47" s="328">
        <f t="shared" si="5"/>
        <v>0</v>
      </c>
      <c r="H47" s="328">
        <f t="shared" si="5"/>
        <v>0</v>
      </c>
      <c r="I47" s="328">
        <f t="shared" si="5"/>
        <v>0</v>
      </c>
      <c r="J47" s="328">
        <f t="shared" si="5"/>
        <v>0</v>
      </c>
      <c r="K47" s="328">
        <f t="shared" si="5"/>
        <v>0</v>
      </c>
      <c r="L47" s="328">
        <f t="shared" si="5"/>
        <v>0</v>
      </c>
      <c r="M47" s="328">
        <f t="shared" si="6"/>
        <v>0</v>
      </c>
      <c r="N47" s="328">
        <f t="shared" si="6"/>
        <v>0</v>
      </c>
      <c r="O47" s="328">
        <f t="shared" si="6"/>
        <v>0</v>
      </c>
      <c r="P47" s="328">
        <f t="shared" si="6"/>
        <v>0</v>
      </c>
      <c r="Q47" s="328">
        <f t="shared" si="6"/>
        <v>0</v>
      </c>
      <c r="R47" s="328">
        <f t="shared" si="6"/>
        <v>0</v>
      </c>
      <c r="S47" s="328">
        <f t="shared" si="6"/>
        <v>0</v>
      </c>
      <c r="T47" s="328">
        <f t="shared" si="6"/>
        <v>0</v>
      </c>
      <c r="U47" s="328">
        <f t="shared" si="6"/>
        <v>0</v>
      </c>
      <c r="V47" s="328">
        <f t="shared" si="6"/>
        <v>0</v>
      </c>
      <c r="W47" s="328">
        <f t="shared" si="7"/>
        <v>0</v>
      </c>
      <c r="X47" s="328">
        <f t="shared" si="7"/>
        <v>0</v>
      </c>
      <c r="Y47" s="328">
        <f t="shared" si="7"/>
        <v>0</v>
      </c>
      <c r="Z47" s="328">
        <f t="shared" si="7"/>
        <v>0</v>
      </c>
      <c r="AA47" s="328">
        <f t="shared" si="7"/>
        <v>0</v>
      </c>
      <c r="AB47" s="328">
        <f t="shared" si="7"/>
        <v>0</v>
      </c>
      <c r="AC47" s="328">
        <f t="shared" si="7"/>
        <v>0</v>
      </c>
      <c r="AD47" s="328">
        <f t="shared" si="7"/>
        <v>0</v>
      </c>
      <c r="AE47" s="328">
        <f t="shared" si="7"/>
        <v>0</v>
      </c>
      <c r="AF47" s="328">
        <f t="shared" si="7"/>
        <v>0</v>
      </c>
      <c r="AG47" s="328">
        <f t="shared" si="8"/>
        <v>0</v>
      </c>
      <c r="AH47" s="328">
        <f t="shared" si="8"/>
        <v>0</v>
      </c>
      <c r="AI47" s="328">
        <f t="shared" si="8"/>
        <v>0</v>
      </c>
      <c r="AJ47" s="328">
        <f t="shared" si="8"/>
        <v>0</v>
      </c>
      <c r="AK47" s="328">
        <f t="shared" si="8"/>
        <v>0</v>
      </c>
      <c r="AL47" s="328">
        <f t="shared" si="8"/>
        <v>0</v>
      </c>
      <c r="AM47" s="328">
        <f t="shared" si="8"/>
        <v>0</v>
      </c>
      <c r="AN47" s="328">
        <f t="shared" si="8"/>
        <v>0</v>
      </c>
      <c r="AO47" s="328">
        <f t="shared" si="8"/>
        <v>0</v>
      </c>
      <c r="AP47" s="328">
        <f t="shared" si="8"/>
        <v>0</v>
      </c>
      <c r="AQ47" s="328">
        <f t="shared" si="9"/>
        <v>0</v>
      </c>
      <c r="AR47" s="328">
        <f t="shared" si="9"/>
        <v>0</v>
      </c>
      <c r="AS47" s="328">
        <f t="shared" si="9"/>
        <v>0</v>
      </c>
      <c r="AT47" s="328">
        <f t="shared" si="9"/>
        <v>0</v>
      </c>
      <c r="AU47" s="328">
        <f t="shared" si="9"/>
        <v>0</v>
      </c>
      <c r="AV47" s="328">
        <f t="shared" si="9"/>
        <v>0</v>
      </c>
      <c r="AW47" s="328">
        <f t="shared" si="9"/>
        <v>0</v>
      </c>
      <c r="AX47" s="328">
        <f t="shared" si="9"/>
        <v>0</v>
      </c>
      <c r="AY47" s="328">
        <f t="shared" si="9"/>
        <v>0</v>
      </c>
      <c r="AZ47" s="328">
        <f t="shared" si="9"/>
        <v>0</v>
      </c>
      <c r="BA47" s="328">
        <f t="shared" si="10"/>
        <v>0</v>
      </c>
      <c r="BB47" s="328">
        <f t="shared" si="10"/>
        <v>0</v>
      </c>
      <c r="BC47" s="328">
        <f t="shared" si="10"/>
        <v>0</v>
      </c>
      <c r="BD47" s="328">
        <f t="shared" si="10"/>
        <v>0</v>
      </c>
      <c r="BE47" s="328">
        <f t="shared" si="10"/>
        <v>0</v>
      </c>
      <c r="BF47" s="328">
        <f t="shared" si="10"/>
        <v>0</v>
      </c>
      <c r="BG47" s="328">
        <f t="shared" si="10"/>
        <v>0</v>
      </c>
      <c r="BH47" s="328">
        <f t="shared" si="10"/>
        <v>0</v>
      </c>
      <c r="BI47" s="328">
        <f t="shared" si="10"/>
        <v>0</v>
      </c>
      <c r="BJ47" s="328">
        <f t="shared" si="10"/>
        <v>0</v>
      </c>
      <c r="BK47" s="328">
        <f t="shared" si="11"/>
        <v>0</v>
      </c>
      <c r="BL47" s="328">
        <f t="shared" si="11"/>
        <v>0</v>
      </c>
      <c r="BM47" s="328">
        <f t="shared" si="11"/>
        <v>0</v>
      </c>
      <c r="BN47" s="328">
        <f t="shared" si="11"/>
        <v>0</v>
      </c>
      <c r="BO47" s="328">
        <f t="shared" si="11"/>
        <v>0</v>
      </c>
      <c r="BP47" s="328">
        <f t="shared" si="11"/>
        <v>0</v>
      </c>
      <c r="BQ47" s="328">
        <f t="shared" si="11"/>
        <v>0</v>
      </c>
      <c r="BR47" s="328">
        <f t="shared" si="11"/>
        <v>0</v>
      </c>
      <c r="BS47" s="328">
        <f t="shared" si="11"/>
        <v>0</v>
      </c>
      <c r="BT47" s="328">
        <f t="shared" si="11"/>
        <v>0</v>
      </c>
      <c r="BU47" s="328">
        <f t="shared" si="12"/>
        <v>0</v>
      </c>
      <c r="BV47" s="328">
        <f t="shared" si="12"/>
        <v>0</v>
      </c>
      <c r="BW47" s="328">
        <f t="shared" si="12"/>
        <v>0</v>
      </c>
      <c r="BX47" s="328">
        <f t="shared" si="12"/>
        <v>0</v>
      </c>
      <c r="BY47" s="328">
        <f t="shared" si="12"/>
        <v>0</v>
      </c>
      <c r="BZ47" s="328">
        <f t="shared" si="12"/>
        <v>0</v>
      </c>
      <c r="CA47" s="328">
        <f t="shared" si="12"/>
        <v>0</v>
      </c>
      <c r="CB47" s="328">
        <f t="shared" si="12"/>
        <v>0</v>
      </c>
      <c r="CC47" s="328">
        <f t="shared" si="12"/>
        <v>0</v>
      </c>
      <c r="CD47" s="328">
        <f t="shared" si="12"/>
        <v>0</v>
      </c>
      <c r="CE47" s="328">
        <f t="shared" si="13"/>
        <v>0</v>
      </c>
      <c r="CF47" s="328">
        <f t="shared" si="13"/>
        <v>0</v>
      </c>
      <c r="CG47" s="328">
        <f t="shared" si="13"/>
        <v>0</v>
      </c>
      <c r="CH47" s="328">
        <f t="shared" si="13"/>
        <v>0</v>
      </c>
      <c r="CI47" s="328">
        <f t="shared" si="13"/>
        <v>0</v>
      </c>
      <c r="CJ47" s="328">
        <f t="shared" si="13"/>
        <v>0</v>
      </c>
      <c r="CK47" s="328">
        <f t="shared" si="13"/>
        <v>0</v>
      </c>
      <c r="CL47" s="328">
        <f t="shared" si="13"/>
        <v>0</v>
      </c>
      <c r="CM47" s="328">
        <f t="shared" si="13"/>
        <v>0</v>
      </c>
      <c r="CN47" s="328">
        <f t="shared" si="13"/>
        <v>0</v>
      </c>
      <c r="CO47" s="328">
        <f t="shared" si="14"/>
        <v>0</v>
      </c>
      <c r="CP47" s="328">
        <f t="shared" si="14"/>
        <v>0</v>
      </c>
      <c r="CQ47" s="328">
        <f t="shared" si="14"/>
        <v>0</v>
      </c>
      <c r="CR47" s="328">
        <f t="shared" si="14"/>
        <v>0</v>
      </c>
      <c r="CS47" s="328">
        <f t="shared" si="14"/>
        <v>0</v>
      </c>
      <c r="CT47" s="328">
        <f t="shared" si="14"/>
        <v>0</v>
      </c>
      <c r="CU47" s="43">
        <f t="shared" si="15"/>
        <v>0</v>
      </c>
      <c r="CV47" s="44" t="str">
        <f t="shared" si="16"/>
        <v>LUNCH</v>
      </c>
      <c r="CW47" s="36"/>
      <c r="CX47" s="36"/>
      <c r="CY47" s="36"/>
      <c r="CZ47" s="36"/>
    </row>
    <row r="48" spans="1:104" s="37" customFormat="1" ht="12.75">
      <c r="A48" s="42" t="str">
        <f>'Setup Page'!D22</f>
        <v>Flats LDC 43</v>
      </c>
      <c r="B48" s="327" t="str">
        <f>'Setup Page'!A22</f>
        <v>43F</v>
      </c>
      <c r="C48" s="328">
        <f t="shared" si="5"/>
        <v>0</v>
      </c>
      <c r="D48" s="328">
        <f t="shared" si="5"/>
        <v>0</v>
      </c>
      <c r="E48" s="328">
        <f t="shared" si="5"/>
        <v>0</v>
      </c>
      <c r="F48" s="328">
        <f t="shared" si="5"/>
        <v>0</v>
      </c>
      <c r="G48" s="328">
        <f t="shared" si="5"/>
        <v>0</v>
      </c>
      <c r="H48" s="328">
        <f t="shared" si="5"/>
        <v>0</v>
      </c>
      <c r="I48" s="328">
        <f t="shared" si="5"/>
        <v>0</v>
      </c>
      <c r="J48" s="328">
        <f t="shared" si="5"/>
        <v>0</v>
      </c>
      <c r="K48" s="328">
        <f t="shared" si="5"/>
        <v>0</v>
      </c>
      <c r="L48" s="328">
        <f t="shared" si="5"/>
        <v>0</v>
      </c>
      <c r="M48" s="328">
        <f t="shared" si="6"/>
        <v>0</v>
      </c>
      <c r="N48" s="328">
        <f t="shared" si="6"/>
        <v>0</v>
      </c>
      <c r="O48" s="328">
        <f t="shared" si="6"/>
        <v>0</v>
      </c>
      <c r="P48" s="328">
        <f t="shared" si="6"/>
        <v>0</v>
      </c>
      <c r="Q48" s="328">
        <f t="shared" si="6"/>
        <v>0</v>
      </c>
      <c r="R48" s="328">
        <f t="shared" si="6"/>
        <v>0</v>
      </c>
      <c r="S48" s="328">
        <f t="shared" si="6"/>
        <v>0</v>
      </c>
      <c r="T48" s="328">
        <f t="shared" si="6"/>
        <v>0</v>
      </c>
      <c r="U48" s="328">
        <f t="shared" si="6"/>
        <v>0</v>
      </c>
      <c r="V48" s="328">
        <f t="shared" si="6"/>
        <v>0</v>
      </c>
      <c r="W48" s="328">
        <f t="shared" si="7"/>
        <v>0</v>
      </c>
      <c r="X48" s="328">
        <f t="shared" si="7"/>
        <v>0</v>
      </c>
      <c r="Y48" s="328">
        <f t="shared" si="7"/>
        <v>0</v>
      </c>
      <c r="Z48" s="328">
        <f t="shared" si="7"/>
        <v>0</v>
      </c>
      <c r="AA48" s="328">
        <f t="shared" si="7"/>
        <v>0</v>
      </c>
      <c r="AB48" s="328">
        <f t="shared" si="7"/>
        <v>0</v>
      </c>
      <c r="AC48" s="328">
        <f t="shared" si="7"/>
        <v>0</v>
      </c>
      <c r="AD48" s="328">
        <f t="shared" si="7"/>
        <v>0</v>
      </c>
      <c r="AE48" s="328">
        <f t="shared" si="7"/>
        <v>0</v>
      </c>
      <c r="AF48" s="328">
        <f t="shared" si="7"/>
        <v>0</v>
      </c>
      <c r="AG48" s="328">
        <f t="shared" si="8"/>
        <v>0</v>
      </c>
      <c r="AH48" s="328">
        <f t="shared" si="8"/>
        <v>0</v>
      </c>
      <c r="AI48" s="328">
        <f t="shared" si="8"/>
        <v>0</v>
      </c>
      <c r="AJ48" s="328">
        <f t="shared" si="8"/>
        <v>0</v>
      </c>
      <c r="AK48" s="328">
        <f t="shared" si="8"/>
        <v>0</v>
      </c>
      <c r="AL48" s="328">
        <f t="shared" si="8"/>
        <v>0</v>
      </c>
      <c r="AM48" s="328">
        <f t="shared" si="8"/>
        <v>0</v>
      </c>
      <c r="AN48" s="328">
        <f t="shared" si="8"/>
        <v>0</v>
      </c>
      <c r="AO48" s="328">
        <f t="shared" si="8"/>
        <v>0</v>
      </c>
      <c r="AP48" s="328">
        <f t="shared" si="8"/>
        <v>0</v>
      </c>
      <c r="AQ48" s="328">
        <f t="shared" si="9"/>
        <v>0</v>
      </c>
      <c r="AR48" s="328">
        <f t="shared" si="9"/>
        <v>0</v>
      </c>
      <c r="AS48" s="328">
        <f t="shared" si="9"/>
        <v>0</v>
      </c>
      <c r="AT48" s="328">
        <f t="shared" si="9"/>
        <v>0</v>
      </c>
      <c r="AU48" s="328">
        <f t="shared" si="9"/>
        <v>0</v>
      </c>
      <c r="AV48" s="328">
        <f t="shared" si="9"/>
        <v>0</v>
      </c>
      <c r="AW48" s="328">
        <f t="shared" si="9"/>
        <v>0</v>
      </c>
      <c r="AX48" s="328">
        <f t="shared" si="9"/>
        <v>0</v>
      </c>
      <c r="AY48" s="328">
        <f t="shared" si="9"/>
        <v>0</v>
      </c>
      <c r="AZ48" s="328">
        <f t="shared" si="9"/>
        <v>0</v>
      </c>
      <c r="BA48" s="328">
        <f t="shared" si="10"/>
        <v>0</v>
      </c>
      <c r="BB48" s="328">
        <f t="shared" si="10"/>
        <v>0</v>
      </c>
      <c r="BC48" s="328">
        <f t="shared" si="10"/>
        <v>0</v>
      </c>
      <c r="BD48" s="328">
        <f t="shared" si="10"/>
        <v>0</v>
      </c>
      <c r="BE48" s="328">
        <f t="shared" si="10"/>
        <v>0</v>
      </c>
      <c r="BF48" s="328">
        <f t="shared" si="10"/>
        <v>0</v>
      </c>
      <c r="BG48" s="328">
        <f t="shared" si="10"/>
        <v>0</v>
      </c>
      <c r="BH48" s="328">
        <f t="shared" si="10"/>
        <v>0</v>
      </c>
      <c r="BI48" s="328">
        <f t="shared" si="10"/>
        <v>0</v>
      </c>
      <c r="BJ48" s="328">
        <f t="shared" si="10"/>
        <v>0</v>
      </c>
      <c r="BK48" s="328">
        <f t="shared" si="11"/>
        <v>0</v>
      </c>
      <c r="BL48" s="328">
        <f t="shared" si="11"/>
        <v>0</v>
      </c>
      <c r="BM48" s="328">
        <f t="shared" si="11"/>
        <v>0</v>
      </c>
      <c r="BN48" s="328">
        <f t="shared" si="11"/>
        <v>0</v>
      </c>
      <c r="BO48" s="328">
        <f t="shared" si="11"/>
        <v>0</v>
      </c>
      <c r="BP48" s="328">
        <f t="shared" si="11"/>
        <v>0</v>
      </c>
      <c r="BQ48" s="328">
        <f t="shared" si="11"/>
        <v>0</v>
      </c>
      <c r="BR48" s="328">
        <f t="shared" si="11"/>
        <v>0</v>
      </c>
      <c r="BS48" s="328">
        <f t="shared" si="11"/>
        <v>0</v>
      </c>
      <c r="BT48" s="328">
        <f t="shared" si="11"/>
        <v>0</v>
      </c>
      <c r="BU48" s="328">
        <f t="shared" si="12"/>
        <v>0</v>
      </c>
      <c r="BV48" s="328">
        <f t="shared" si="12"/>
        <v>0</v>
      </c>
      <c r="BW48" s="328">
        <f t="shared" si="12"/>
        <v>0</v>
      </c>
      <c r="BX48" s="328">
        <f t="shared" si="12"/>
        <v>0</v>
      </c>
      <c r="BY48" s="328">
        <f t="shared" si="12"/>
        <v>0</v>
      </c>
      <c r="BZ48" s="328">
        <f t="shared" si="12"/>
        <v>0</v>
      </c>
      <c r="CA48" s="328">
        <f t="shared" si="12"/>
        <v>0</v>
      </c>
      <c r="CB48" s="328">
        <f t="shared" si="12"/>
        <v>0</v>
      </c>
      <c r="CC48" s="328">
        <f t="shared" si="12"/>
        <v>0</v>
      </c>
      <c r="CD48" s="328">
        <f t="shared" si="12"/>
        <v>0</v>
      </c>
      <c r="CE48" s="328">
        <f t="shared" si="13"/>
        <v>0</v>
      </c>
      <c r="CF48" s="328">
        <f t="shared" si="13"/>
        <v>0</v>
      </c>
      <c r="CG48" s="328">
        <f t="shared" si="13"/>
        <v>0</v>
      </c>
      <c r="CH48" s="328">
        <f t="shared" si="13"/>
        <v>0</v>
      </c>
      <c r="CI48" s="328">
        <f t="shared" si="13"/>
        <v>0</v>
      </c>
      <c r="CJ48" s="328">
        <f t="shared" si="13"/>
        <v>0</v>
      </c>
      <c r="CK48" s="328">
        <f t="shared" si="13"/>
        <v>0</v>
      </c>
      <c r="CL48" s="328">
        <f t="shared" si="13"/>
        <v>0</v>
      </c>
      <c r="CM48" s="328">
        <f t="shared" si="13"/>
        <v>0</v>
      </c>
      <c r="CN48" s="328">
        <f t="shared" si="13"/>
        <v>0</v>
      </c>
      <c r="CO48" s="328">
        <f t="shared" si="14"/>
        <v>0</v>
      </c>
      <c r="CP48" s="328">
        <f t="shared" si="14"/>
        <v>0</v>
      </c>
      <c r="CQ48" s="328">
        <f t="shared" si="14"/>
        <v>0</v>
      </c>
      <c r="CR48" s="328">
        <f t="shared" si="14"/>
        <v>0</v>
      </c>
      <c r="CS48" s="328">
        <f t="shared" si="14"/>
        <v>0</v>
      </c>
      <c r="CT48" s="328">
        <f t="shared" si="14"/>
        <v>0</v>
      </c>
      <c r="CU48" s="43">
        <f t="shared" si="15"/>
        <v>0</v>
      </c>
      <c r="CV48" s="44" t="str">
        <f t="shared" si="16"/>
        <v>Flats LDC 43</v>
      </c>
      <c r="CW48" s="36"/>
      <c r="CX48" s="36"/>
      <c r="CY48" s="36"/>
      <c r="CZ48" s="36"/>
    </row>
    <row r="49" spans="1:104" s="37" customFormat="1" ht="12.75">
      <c r="A49" s="42" t="str">
        <f>'Setup Page'!D23</f>
        <v>Vending LDC 46</v>
      </c>
      <c r="B49" s="327" t="str">
        <f>'Setup Page'!A23</f>
        <v>46</v>
      </c>
      <c r="C49" s="328">
        <f t="shared" si="5"/>
        <v>0</v>
      </c>
      <c r="D49" s="328">
        <f t="shared" si="5"/>
        <v>0</v>
      </c>
      <c r="E49" s="328">
        <f t="shared" si="5"/>
        <v>0</v>
      </c>
      <c r="F49" s="328">
        <f t="shared" si="5"/>
        <v>0</v>
      </c>
      <c r="G49" s="328">
        <f t="shared" si="5"/>
        <v>0</v>
      </c>
      <c r="H49" s="328">
        <f t="shared" si="5"/>
        <v>0</v>
      </c>
      <c r="I49" s="328">
        <f t="shared" si="5"/>
        <v>0</v>
      </c>
      <c r="J49" s="328">
        <f t="shared" si="5"/>
        <v>0</v>
      </c>
      <c r="K49" s="328">
        <f t="shared" si="5"/>
        <v>0</v>
      </c>
      <c r="L49" s="328">
        <f t="shared" si="5"/>
        <v>0</v>
      </c>
      <c r="M49" s="328">
        <f t="shared" si="6"/>
        <v>0</v>
      </c>
      <c r="N49" s="328">
        <f t="shared" si="6"/>
        <v>0</v>
      </c>
      <c r="O49" s="328">
        <f t="shared" si="6"/>
        <v>0</v>
      </c>
      <c r="P49" s="328">
        <f t="shared" si="6"/>
        <v>0</v>
      </c>
      <c r="Q49" s="328">
        <f t="shared" si="6"/>
        <v>0</v>
      </c>
      <c r="R49" s="328">
        <f t="shared" si="6"/>
        <v>0</v>
      </c>
      <c r="S49" s="328">
        <f t="shared" si="6"/>
        <v>0</v>
      </c>
      <c r="T49" s="328">
        <f t="shared" si="6"/>
        <v>0</v>
      </c>
      <c r="U49" s="328">
        <f t="shared" si="6"/>
        <v>0</v>
      </c>
      <c r="V49" s="328">
        <f t="shared" si="6"/>
        <v>0</v>
      </c>
      <c r="W49" s="328">
        <f t="shared" si="7"/>
        <v>0</v>
      </c>
      <c r="X49" s="328">
        <f t="shared" si="7"/>
        <v>0</v>
      </c>
      <c r="Y49" s="328">
        <f t="shared" si="7"/>
        <v>0</v>
      </c>
      <c r="Z49" s="328">
        <f t="shared" si="7"/>
        <v>0</v>
      </c>
      <c r="AA49" s="328">
        <f t="shared" si="7"/>
        <v>0</v>
      </c>
      <c r="AB49" s="328">
        <f t="shared" si="7"/>
        <v>0</v>
      </c>
      <c r="AC49" s="328">
        <f t="shared" si="7"/>
        <v>0</v>
      </c>
      <c r="AD49" s="328">
        <f t="shared" si="7"/>
        <v>0</v>
      </c>
      <c r="AE49" s="328">
        <f t="shared" si="7"/>
        <v>0</v>
      </c>
      <c r="AF49" s="328">
        <f t="shared" si="7"/>
        <v>0</v>
      </c>
      <c r="AG49" s="328">
        <f t="shared" si="8"/>
        <v>0</v>
      </c>
      <c r="AH49" s="328">
        <f t="shared" si="8"/>
        <v>0</v>
      </c>
      <c r="AI49" s="328">
        <f t="shared" si="8"/>
        <v>0</v>
      </c>
      <c r="AJ49" s="328">
        <f t="shared" si="8"/>
        <v>0</v>
      </c>
      <c r="AK49" s="328">
        <f t="shared" si="8"/>
        <v>0</v>
      </c>
      <c r="AL49" s="328">
        <f t="shared" si="8"/>
        <v>0</v>
      </c>
      <c r="AM49" s="328">
        <f t="shared" si="8"/>
        <v>0</v>
      </c>
      <c r="AN49" s="328">
        <f t="shared" si="8"/>
        <v>0</v>
      </c>
      <c r="AO49" s="328">
        <f t="shared" si="8"/>
        <v>0</v>
      </c>
      <c r="AP49" s="328">
        <f t="shared" si="8"/>
        <v>0</v>
      </c>
      <c r="AQ49" s="328">
        <f t="shared" si="9"/>
        <v>0</v>
      </c>
      <c r="AR49" s="328">
        <f t="shared" si="9"/>
        <v>0</v>
      </c>
      <c r="AS49" s="328">
        <f t="shared" si="9"/>
        <v>0</v>
      </c>
      <c r="AT49" s="328">
        <f t="shared" si="9"/>
        <v>0</v>
      </c>
      <c r="AU49" s="328">
        <f t="shared" si="9"/>
        <v>0</v>
      </c>
      <c r="AV49" s="328">
        <f t="shared" si="9"/>
        <v>0</v>
      </c>
      <c r="AW49" s="328">
        <f t="shared" si="9"/>
        <v>0</v>
      </c>
      <c r="AX49" s="328">
        <f t="shared" si="9"/>
        <v>0</v>
      </c>
      <c r="AY49" s="328">
        <f t="shared" si="9"/>
        <v>0</v>
      </c>
      <c r="AZ49" s="328">
        <f t="shared" si="9"/>
        <v>0</v>
      </c>
      <c r="BA49" s="328">
        <f t="shared" si="10"/>
        <v>0</v>
      </c>
      <c r="BB49" s="328">
        <f t="shared" si="10"/>
        <v>0</v>
      </c>
      <c r="BC49" s="328">
        <f t="shared" si="10"/>
        <v>0</v>
      </c>
      <c r="BD49" s="328">
        <f t="shared" si="10"/>
        <v>0</v>
      </c>
      <c r="BE49" s="328">
        <f t="shared" si="10"/>
        <v>0</v>
      </c>
      <c r="BF49" s="328">
        <f t="shared" si="10"/>
        <v>0</v>
      </c>
      <c r="BG49" s="328">
        <f t="shared" si="10"/>
        <v>0</v>
      </c>
      <c r="BH49" s="328">
        <f t="shared" si="10"/>
        <v>0</v>
      </c>
      <c r="BI49" s="328">
        <f t="shared" si="10"/>
        <v>0</v>
      </c>
      <c r="BJ49" s="328">
        <f t="shared" si="10"/>
        <v>0</v>
      </c>
      <c r="BK49" s="328">
        <f t="shared" si="11"/>
        <v>0</v>
      </c>
      <c r="BL49" s="328">
        <f t="shared" si="11"/>
        <v>0</v>
      </c>
      <c r="BM49" s="328">
        <f t="shared" si="11"/>
        <v>0</v>
      </c>
      <c r="BN49" s="328">
        <f t="shared" si="11"/>
        <v>0</v>
      </c>
      <c r="BO49" s="328">
        <f t="shared" si="11"/>
        <v>0</v>
      </c>
      <c r="BP49" s="328">
        <f t="shared" si="11"/>
        <v>0</v>
      </c>
      <c r="BQ49" s="328">
        <f t="shared" si="11"/>
        <v>0</v>
      </c>
      <c r="BR49" s="328">
        <f t="shared" si="11"/>
        <v>0</v>
      </c>
      <c r="BS49" s="328">
        <f t="shared" si="11"/>
        <v>0</v>
      </c>
      <c r="BT49" s="328">
        <f t="shared" si="11"/>
        <v>0</v>
      </c>
      <c r="BU49" s="328">
        <f t="shared" si="12"/>
        <v>0</v>
      </c>
      <c r="BV49" s="328">
        <f t="shared" si="12"/>
        <v>0</v>
      </c>
      <c r="BW49" s="328">
        <f t="shared" si="12"/>
        <v>0</v>
      </c>
      <c r="BX49" s="328">
        <f t="shared" si="12"/>
        <v>0</v>
      </c>
      <c r="BY49" s="328">
        <f t="shared" si="12"/>
        <v>0</v>
      </c>
      <c r="BZ49" s="328">
        <f t="shared" si="12"/>
        <v>0</v>
      </c>
      <c r="CA49" s="328">
        <f t="shared" si="12"/>
        <v>0</v>
      </c>
      <c r="CB49" s="328">
        <f t="shared" si="12"/>
        <v>0</v>
      </c>
      <c r="CC49" s="328">
        <f t="shared" si="12"/>
        <v>0</v>
      </c>
      <c r="CD49" s="328">
        <f t="shared" si="12"/>
        <v>0</v>
      </c>
      <c r="CE49" s="328">
        <f t="shared" si="13"/>
        <v>0</v>
      </c>
      <c r="CF49" s="328">
        <f t="shared" si="13"/>
        <v>0</v>
      </c>
      <c r="CG49" s="328">
        <f t="shared" si="13"/>
        <v>0</v>
      </c>
      <c r="CH49" s="328">
        <f t="shared" si="13"/>
        <v>0</v>
      </c>
      <c r="CI49" s="328">
        <f t="shared" si="13"/>
        <v>0</v>
      </c>
      <c r="CJ49" s="328">
        <f t="shared" si="13"/>
        <v>0</v>
      </c>
      <c r="CK49" s="328">
        <f t="shared" si="13"/>
        <v>0</v>
      </c>
      <c r="CL49" s="328">
        <f t="shared" si="13"/>
        <v>0</v>
      </c>
      <c r="CM49" s="328">
        <f t="shared" si="13"/>
        <v>0</v>
      </c>
      <c r="CN49" s="328">
        <f t="shared" si="13"/>
        <v>0</v>
      </c>
      <c r="CO49" s="328">
        <f t="shared" si="14"/>
        <v>0</v>
      </c>
      <c r="CP49" s="328">
        <f t="shared" si="14"/>
        <v>0</v>
      </c>
      <c r="CQ49" s="328">
        <f t="shared" si="14"/>
        <v>0</v>
      </c>
      <c r="CR49" s="328">
        <f t="shared" si="14"/>
        <v>0</v>
      </c>
      <c r="CS49" s="328">
        <f t="shared" si="14"/>
        <v>0</v>
      </c>
      <c r="CT49" s="328">
        <f t="shared" si="14"/>
        <v>0</v>
      </c>
      <c r="CU49" s="43">
        <f t="shared" si="15"/>
        <v>0</v>
      </c>
      <c r="CV49" s="44" t="str">
        <f t="shared" si="16"/>
        <v>Vending LDC 46</v>
      </c>
      <c r="CW49" s="36"/>
      <c r="CX49" s="36"/>
      <c r="CY49" s="36"/>
      <c r="CZ49" s="36"/>
    </row>
    <row r="50" spans="1:104" s="37" customFormat="1" ht="12.75">
      <c r="A50" s="42" t="str">
        <f>'Setup Page'!D24</f>
        <v>BREAK</v>
      </c>
      <c r="B50" s="327" t="str">
        <f>'Setup Page'!A24</f>
        <v>BK</v>
      </c>
      <c r="C50" s="328">
        <f t="shared" si="5"/>
        <v>0</v>
      </c>
      <c r="D50" s="328">
        <f t="shared" si="5"/>
        <v>0</v>
      </c>
      <c r="E50" s="328">
        <f t="shared" si="5"/>
        <v>0</v>
      </c>
      <c r="F50" s="328">
        <f t="shared" si="5"/>
        <v>0</v>
      </c>
      <c r="G50" s="328">
        <f t="shared" si="5"/>
        <v>0</v>
      </c>
      <c r="H50" s="328">
        <f t="shared" si="5"/>
        <v>0</v>
      </c>
      <c r="I50" s="328">
        <f t="shared" si="5"/>
        <v>0</v>
      </c>
      <c r="J50" s="328">
        <f t="shared" si="5"/>
        <v>0</v>
      </c>
      <c r="K50" s="328">
        <f t="shared" si="5"/>
        <v>0</v>
      </c>
      <c r="L50" s="328">
        <f t="shared" si="5"/>
        <v>0</v>
      </c>
      <c r="M50" s="328">
        <f t="shared" si="6"/>
        <v>0</v>
      </c>
      <c r="N50" s="328">
        <f t="shared" si="6"/>
        <v>0</v>
      </c>
      <c r="O50" s="328">
        <f t="shared" si="6"/>
        <v>0</v>
      </c>
      <c r="P50" s="328">
        <f t="shared" si="6"/>
        <v>0</v>
      </c>
      <c r="Q50" s="328">
        <f t="shared" si="6"/>
        <v>0</v>
      </c>
      <c r="R50" s="328">
        <f t="shared" si="6"/>
        <v>0</v>
      </c>
      <c r="S50" s="328">
        <f t="shared" si="6"/>
        <v>0</v>
      </c>
      <c r="T50" s="328">
        <f t="shared" si="6"/>
        <v>0</v>
      </c>
      <c r="U50" s="328">
        <f t="shared" si="6"/>
        <v>0</v>
      </c>
      <c r="V50" s="328">
        <f t="shared" si="6"/>
        <v>0</v>
      </c>
      <c r="W50" s="328">
        <f t="shared" si="7"/>
        <v>0</v>
      </c>
      <c r="X50" s="328">
        <f t="shared" si="7"/>
        <v>0</v>
      </c>
      <c r="Y50" s="328">
        <f t="shared" si="7"/>
        <v>0</v>
      </c>
      <c r="Z50" s="328">
        <f t="shared" si="7"/>
        <v>0</v>
      </c>
      <c r="AA50" s="328">
        <f t="shared" si="7"/>
        <v>0</v>
      </c>
      <c r="AB50" s="328">
        <f t="shared" si="7"/>
        <v>0</v>
      </c>
      <c r="AC50" s="328">
        <f t="shared" si="7"/>
        <v>0</v>
      </c>
      <c r="AD50" s="328">
        <f t="shared" si="7"/>
        <v>0</v>
      </c>
      <c r="AE50" s="328">
        <f t="shared" si="7"/>
        <v>0</v>
      </c>
      <c r="AF50" s="328">
        <f t="shared" si="7"/>
        <v>0</v>
      </c>
      <c r="AG50" s="328">
        <f t="shared" si="8"/>
        <v>0</v>
      </c>
      <c r="AH50" s="328">
        <f t="shared" si="8"/>
        <v>0</v>
      </c>
      <c r="AI50" s="328">
        <f t="shared" si="8"/>
        <v>0</v>
      </c>
      <c r="AJ50" s="328">
        <f t="shared" si="8"/>
        <v>0</v>
      </c>
      <c r="AK50" s="328">
        <f t="shared" si="8"/>
        <v>0</v>
      </c>
      <c r="AL50" s="328">
        <f t="shared" si="8"/>
        <v>0</v>
      </c>
      <c r="AM50" s="328">
        <f t="shared" si="8"/>
        <v>0</v>
      </c>
      <c r="AN50" s="328">
        <f t="shared" si="8"/>
        <v>0</v>
      </c>
      <c r="AO50" s="328">
        <f t="shared" si="8"/>
        <v>0</v>
      </c>
      <c r="AP50" s="328">
        <f t="shared" si="8"/>
        <v>0</v>
      </c>
      <c r="AQ50" s="328">
        <f t="shared" si="9"/>
        <v>0</v>
      </c>
      <c r="AR50" s="328">
        <f t="shared" si="9"/>
        <v>0</v>
      </c>
      <c r="AS50" s="328">
        <f t="shared" si="9"/>
        <v>0</v>
      </c>
      <c r="AT50" s="328">
        <f t="shared" si="9"/>
        <v>0</v>
      </c>
      <c r="AU50" s="328">
        <f t="shared" si="9"/>
        <v>0</v>
      </c>
      <c r="AV50" s="328">
        <f t="shared" si="9"/>
        <v>0</v>
      </c>
      <c r="AW50" s="328">
        <f t="shared" si="9"/>
        <v>0</v>
      </c>
      <c r="AX50" s="328">
        <f t="shared" si="9"/>
        <v>0</v>
      </c>
      <c r="AY50" s="328">
        <f t="shared" si="9"/>
        <v>0</v>
      </c>
      <c r="AZ50" s="328">
        <f t="shared" si="9"/>
        <v>0</v>
      </c>
      <c r="BA50" s="328">
        <f t="shared" si="10"/>
        <v>0</v>
      </c>
      <c r="BB50" s="328">
        <f t="shared" si="10"/>
        <v>0</v>
      </c>
      <c r="BC50" s="328">
        <f t="shared" si="10"/>
        <v>0</v>
      </c>
      <c r="BD50" s="328">
        <f t="shared" si="10"/>
        <v>0</v>
      </c>
      <c r="BE50" s="328">
        <f t="shared" si="10"/>
        <v>0</v>
      </c>
      <c r="BF50" s="328">
        <f t="shared" si="10"/>
        <v>0</v>
      </c>
      <c r="BG50" s="328">
        <f t="shared" si="10"/>
        <v>0</v>
      </c>
      <c r="BH50" s="328">
        <f t="shared" si="10"/>
        <v>0</v>
      </c>
      <c r="BI50" s="328">
        <f t="shared" si="10"/>
        <v>0</v>
      </c>
      <c r="BJ50" s="328">
        <f t="shared" si="10"/>
        <v>0</v>
      </c>
      <c r="BK50" s="328">
        <f t="shared" si="11"/>
        <v>0</v>
      </c>
      <c r="BL50" s="328">
        <f t="shared" si="11"/>
        <v>0</v>
      </c>
      <c r="BM50" s="328">
        <f t="shared" si="11"/>
        <v>0</v>
      </c>
      <c r="BN50" s="328">
        <f t="shared" si="11"/>
        <v>0</v>
      </c>
      <c r="BO50" s="328">
        <f t="shared" si="11"/>
        <v>0</v>
      </c>
      <c r="BP50" s="328">
        <f t="shared" si="11"/>
        <v>0</v>
      </c>
      <c r="BQ50" s="328">
        <f t="shared" si="11"/>
        <v>0</v>
      </c>
      <c r="BR50" s="328">
        <f t="shared" si="11"/>
        <v>0</v>
      </c>
      <c r="BS50" s="328">
        <f t="shared" si="11"/>
        <v>0</v>
      </c>
      <c r="BT50" s="328">
        <f t="shared" si="11"/>
        <v>0</v>
      </c>
      <c r="BU50" s="328">
        <f t="shared" si="12"/>
        <v>0</v>
      </c>
      <c r="BV50" s="328">
        <f t="shared" si="12"/>
        <v>0</v>
      </c>
      <c r="BW50" s="328">
        <f t="shared" si="12"/>
        <v>0</v>
      </c>
      <c r="BX50" s="328">
        <f t="shared" si="12"/>
        <v>0</v>
      </c>
      <c r="BY50" s="328">
        <f t="shared" si="12"/>
        <v>0</v>
      </c>
      <c r="BZ50" s="328">
        <f t="shared" si="12"/>
        <v>0</v>
      </c>
      <c r="CA50" s="328">
        <f t="shared" si="12"/>
        <v>0</v>
      </c>
      <c r="CB50" s="328">
        <f t="shared" si="12"/>
        <v>0</v>
      </c>
      <c r="CC50" s="328">
        <f t="shared" si="12"/>
        <v>0</v>
      </c>
      <c r="CD50" s="328">
        <f t="shared" si="12"/>
        <v>0</v>
      </c>
      <c r="CE50" s="328">
        <f t="shared" si="13"/>
        <v>0</v>
      </c>
      <c r="CF50" s="328">
        <f t="shared" si="13"/>
        <v>0</v>
      </c>
      <c r="CG50" s="328">
        <f t="shared" si="13"/>
        <v>0</v>
      </c>
      <c r="CH50" s="328">
        <f t="shared" si="13"/>
        <v>0</v>
      </c>
      <c r="CI50" s="328">
        <f t="shared" si="13"/>
        <v>0</v>
      </c>
      <c r="CJ50" s="328">
        <f t="shared" si="13"/>
        <v>0</v>
      </c>
      <c r="CK50" s="328">
        <f t="shared" si="13"/>
        <v>0</v>
      </c>
      <c r="CL50" s="328">
        <f t="shared" si="13"/>
        <v>0</v>
      </c>
      <c r="CM50" s="328">
        <f t="shared" si="13"/>
        <v>0</v>
      </c>
      <c r="CN50" s="328">
        <f t="shared" si="13"/>
        <v>0</v>
      </c>
      <c r="CO50" s="328">
        <f t="shared" si="14"/>
        <v>0</v>
      </c>
      <c r="CP50" s="328">
        <f t="shared" si="14"/>
        <v>0</v>
      </c>
      <c r="CQ50" s="328">
        <f t="shared" si="14"/>
        <v>0</v>
      </c>
      <c r="CR50" s="328">
        <f t="shared" si="14"/>
        <v>0</v>
      </c>
      <c r="CS50" s="328">
        <f t="shared" si="14"/>
        <v>0</v>
      </c>
      <c r="CT50" s="328">
        <f t="shared" si="14"/>
        <v>0</v>
      </c>
      <c r="CU50" s="43">
        <f t="shared" si="15"/>
        <v>0</v>
      </c>
      <c r="CV50" s="44" t="str">
        <f t="shared" si="16"/>
        <v>BREAK</v>
      </c>
      <c r="CW50" s="36"/>
      <c r="CX50" s="36"/>
      <c r="CY50" s="36"/>
      <c r="CZ50" s="36"/>
    </row>
    <row r="51" spans="1:104" s="37" customFormat="1" ht="12.75">
      <c r="A51" s="42" t="str">
        <f>'Setup Page'!D25</f>
        <v>Parcels LDC 43</v>
      </c>
      <c r="B51" s="327" t="str">
        <f>'Setup Page'!A25</f>
        <v>43P</v>
      </c>
      <c r="C51" s="328">
        <f t="shared" si="5"/>
        <v>0</v>
      </c>
      <c r="D51" s="328">
        <f t="shared" si="5"/>
        <v>0</v>
      </c>
      <c r="E51" s="328">
        <f t="shared" si="5"/>
        <v>0</v>
      </c>
      <c r="F51" s="328">
        <f t="shared" si="5"/>
        <v>0</v>
      </c>
      <c r="G51" s="328">
        <f t="shared" si="5"/>
        <v>0</v>
      </c>
      <c r="H51" s="328">
        <f t="shared" si="5"/>
        <v>0</v>
      </c>
      <c r="I51" s="328">
        <f t="shared" si="5"/>
        <v>0</v>
      </c>
      <c r="J51" s="328">
        <f t="shared" si="5"/>
        <v>0</v>
      </c>
      <c r="K51" s="328">
        <f t="shared" si="5"/>
        <v>0</v>
      </c>
      <c r="L51" s="328">
        <f t="shared" si="5"/>
        <v>0</v>
      </c>
      <c r="M51" s="328">
        <f t="shared" si="6"/>
        <v>0</v>
      </c>
      <c r="N51" s="328">
        <f t="shared" si="6"/>
        <v>0</v>
      </c>
      <c r="O51" s="328">
        <f t="shared" si="6"/>
        <v>0</v>
      </c>
      <c r="P51" s="328">
        <f t="shared" si="6"/>
        <v>0</v>
      </c>
      <c r="Q51" s="328">
        <f t="shared" si="6"/>
        <v>0</v>
      </c>
      <c r="R51" s="328">
        <f t="shared" si="6"/>
        <v>0</v>
      </c>
      <c r="S51" s="328">
        <f t="shared" si="6"/>
        <v>0</v>
      </c>
      <c r="T51" s="328">
        <f t="shared" si="6"/>
        <v>0</v>
      </c>
      <c r="U51" s="328">
        <f t="shared" si="6"/>
        <v>0</v>
      </c>
      <c r="V51" s="328">
        <f t="shared" si="6"/>
        <v>0</v>
      </c>
      <c r="W51" s="328">
        <f t="shared" si="7"/>
        <v>0</v>
      </c>
      <c r="X51" s="328">
        <f t="shared" si="7"/>
        <v>0</v>
      </c>
      <c r="Y51" s="328">
        <f t="shared" si="7"/>
        <v>0</v>
      </c>
      <c r="Z51" s="328">
        <f t="shared" si="7"/>
        <v>0</v>
      </c>
      <c r="AA51" s="328">
        <f t="shared" si="7"/>
        <v>0</v>
      </c>
      <c r="AB51" s="328">
        <f t="shared" si="7"/>
        <v>0</v>
      </c>
      <c r="AC51" s="328">
        <f t="shared" si="7"/>
        <v>0</v>
      </c>
      <c r="AD51" s="328">
        <f t="shared" si="7"/>
        <v>0</v>
      </c>
      <c r="AE51" s="328">
        <f t="shared" si="7"/>
        <v>0</v>
      </c>
      <c r="AF51" s="328">
        <f t="shared" si="7"/>
        <v>0</v>
      </c>
      <c r="AG51" s="328">
        <f t="shared" si="8"/>
        <v>0</v>
      </c>
      <c r="AH51" s="328">
        <f t="shared" si="8"/>
        <v>0</v>
      </c>
      <c r="AI51" s="328">
        <f t="shared" si="8"/>
        <v>0</v>
      </c>
      <c r="AJ51" s="328">
        <f t="shared" si="8"/>
        <v>0</v>
      </c>
      <c r="AK51" s="328">
        <f t="shared" si="8"/>
        <v>0</v>
      </c>
      <c r="AL51" s="328">
        <f t="shared" si="8"/>
        <v>0</v>
      </c>
      <c r="AM51" s="328">
        <f t="shared" si="8"/>
        <v>0</v>
      </c>
      <c r="AN51" s="328">
        <f t="shared" si="8"/>
        <v>0</v>
      </c>
      <c r="AO51" s="328">
        <f t="shared" si="8"/>
        <v>0</v>
      </c>
      <c r="AP51" s="328">
        <f t="shared" si="8"/>
        <v>0</v>
      </c>
      <c r="AQ51" s="328">
        <f t="shared" si="9"/>
        <v>0</v>
      </c>
      <c r="AR51" s="328">
        <f t="shared" si="9"/>
        <v>0</v>
      </c>
      <c r="AS51" s="328">
        <f t="shared" si="9"/>
        <v>0</v>
      </c>
      <c r="AT51" s="328">
        <f t="shared" si="9"/>
        <v>0</v>
      </c>
      <c r="AU51" s="328">
        <f t="shared" si="9"/>
        <v>0</v>
      </c>
      <c r="AV51" s="328">
        <f t="shared" si="9"/>
        <v>0</v>
      </c>
      <c r="AW51" s="328">
        <f t="shared" si="9"/>
        <v>0</v>
      </c>
      <c r="AX51" s="328">
        <f t="shared" si="9"/>
        <v>0</v>
      </c>
      <c r="AY51" s="328">
        <f t="shared" si="9"/>
        <v>0</v>
      </c>
      <c r="AZ51" s="328">
        <f t="shared" si="9"/>
        <v>0</v>
      </c>
      <c r="BA51" s="328">
        <f t="shared" si="10"/>
        <v>0</v>
      </c>
      <c r="BB51" s="328">
        <f t="shared" si="10"/>
        <v>0</v>
      </c>
      <c r="BC51" s="328">
        <f t="shared" si="10"/>
        <v>0</v>
      </c>
      <c r="BD51" s="328">
        <f t="shared" si="10"/>
        <v>0</v>
      </c>
      <c r="BE51" s="328">
        <f t="shared" si="10"/>
        <v>0</v>
      </c>
      <c r="BF51" s="328">
        <f t="shared" si="10"/>
        <v>0</v>
      </c>
      <c r="BG51" s="328">
        <f t="shared" si="10"/>
        <v>0</v>
      </c>
      <c r="BH51" s="328">
        <f t="shared" si="10"/>
        <v>0</v>
      </c>
      <c r="BI51" s="328">
        <f t="shared" si="10"/>
        <v>0</v>
      </c>
      <c r="BJ51" s="328">
        <f t="shared" si="10"/>
        <v>0</v>
      </c>
      <c r="BK51" s="328">
        <f t="shared" si="11"/>
        <v>0</v>
      </c>
      <c r="BL51" s="328">
        <f t="shared" si="11"/>
        <v>0</v>
      </c>
      <c r="BM51" s="328">
        <f t="shared" si="11"/>
        <v>0</v>
      </c>
      <c r="BN51" s="328">
        <f t="shared" si="11"/>
        <v>0</v>
      </c>
      <c r="BO51" s="328">
        <f t="shared" si="11"/>
        <v>0</v>
      </c>
      <c r="BP51" s="328">
        <f t="shared" si="11"/>
        <v>0</v>
      </c>
      <c r="BQ51" s="328">
        <f t="shared" si="11"/>
        <v>0</v>
      </c>
      <c r="BR51" s="328">
        <f t="shared" si="11"/>
        <v>0</v>
      </c>
      <c r="BS51" s="328">
        <f t="shared" si="11"/>
        <v>0</v>
      </c>
      <c r="BT51" s="328">
        <f t="shared" si="11"/>
        <v>0</v>
      </c>
      <c r="BU51" s="328">
        <f t="shared" si="12"/>
        <v>0</v>
      </c>
      <c r="BV51" s="328">
        <f t="shared" si="12"/>
        <v>0</v>
      </c>
      <c r="BW51" s="328">
        <f t="shared" si="12"/>
        <v>0</v>
      </c>
      <c r="BX51" s="328">
        <f t="shared" si="12"/>
        <v>0</v>
      </c>
      <c r="BY51" s="328">
        <f t="shared" si="12"/>
        <v>0</v>
      </c>
      <c r="BZ51" s="328">
        <f t="shared" si="12"/>
        <v>0</v>
      </c>
      <c r="CA51" s="328">
        <f t="shared" si="12"/>
        <v>0</v>
      </c>
      <c r="CB51" s="328">
        <f t="shared" si="12"/>
        <v>0</v>
      </c>
      <c r="CC51" s="328">
        <f t="shared" si="12"/>
        <v>0</v>
      </c>
      <c r="CD51" s="328">
        <f t="shared" si="12"/>
        <v>0</v>
      </c>
      <c r="CE51" s="328">
        <f t="shared" si="13"/>
        <v>0</v>
      </c>
      <c r="CF51" s="328">
        <f t="shared" si="13"/>
        <v>0</v>
      </c>
      <c r="CG51" s="328">
        <f t="shared" si="13"/>
        <v>0</v>
      </c>
      <c r="CH51" s="328">
        <f t="shared" si="13"/>
        <v>0</v>
      </c>
      <c r="CI51" s="328">
        <f t="shared" si="13"/>
        <v>0</v>
      </c>
      <c r="CJ51" s="328">
        <f t="shared" si="13"/>
        <v>0</v>
      </c>
      <c r="CK51" s="328">
        <f t="shared" si="13"/>
        <v>0</v>
      </c>
      <c r="CL51" s="328">
        <f t="shared" si="13"/>
        <v>0</v>
      </c>
      <c r="CM51" s="328">
        <f t="shared" si="13"/>
        <v>0</v>
      </c>
      <c r="CN51" s="328">
        <f t="shared" si="13"/>
        <v>0</v>
      </c>
      <c r="CO51" s="328">
        <f t="shared" si="14"/>
        <v>0</v>
      </c>
      <c r="CP51" s="328">
        <f t="shared" si="14"/>
        <v>0</v>
      </c>
      <c r="CQ51" s="328">
        <f t="shared" si="14"/>
        <v>0</v>
      </c>
      <c r="CR51" s="328">
        <f t="shared" si="14"/>
        <v>0</v>
      </c>
      <c r="CS51" s="328">
        <f t="shared" si="14"/>
        <v>0</v>
      </c>
      <c r="CT51" s="328">
        <f t="shared" si="14"/>
        <v>0</v>
      </c>
      <c r="CU51" s="43">
        <f t="shared" si="15"/>
        <v>0</v>
      </c>
      <c r="CV51" s="44" t="str">
        <f t="shared" si="16"/>
        <v>Parcels LDC 43</v>
      </c>
      <c r="CW51" s="36"/>
      <c r="CX51" s="36"/>
      <c r="CY51" s="36"/>
      <c r="CZ51" s="36"/>
    </row>
    <row r="52" spans="1:104" s="37" customFormat="1" ht="12.75">
      <c r="A52" s="42" t="str">
        <f>'Setup Page'!D26</f>
        <v>Other LDC 48</v>
      </c>
      <c r="B52" s="327" t="str">
        <f>'Setup Page'!A26</f>
        <v>48</v>
      </c>
      <c r="C52" s="328">
        <f t="shared" si="5"/>
        <v>0</v>
      </c>
      <c r="D52" s="328">
        <f t="shared" si="5"/>
        <v>0</v>
      </c>
      <c r="E52" s="328">
        <f t="shared" si="5"/>
        <v>0</v>
      </c>
      <c r="F52" s="328">
        <f t="shared" si="5"/>
        <v>0</v>
      </c>
      <c r="G52" s="328">
        <f t="shared" si="5"/>
        <v>0</v>
      </c>
      <c r="H52" s="328">
        <f t="shared" si="5"/>
        <v>0</v>
      </c>
      <c r="I52" s="328">
        <f t="shared" si="5"/>
        <v>0</v>
      </c>
      <c r="J52" s="328">
        <f t="shared" si="5"/>
        <v>0</v>
      </c>
      <c r="K52" s="328">
        <f t="shared" si="5"/>
        <v>0</v>
      </c>
      <c r="L52" s="328">
        <f t="shared" si="5"/>
        <v>0</v>
      </c>
      <c r="M52" s="328">
        <f t="shared" si="6"/>
        <v>0</v>
      </c>
      <c r="N52" s="328">
        <f t="shared" si="6"/>
        <v>0</v>
      </c>
      <c r="O52" s="328">
        <f t="shared" si="6"/>
        <v>0</v>
      </c>
      <c r="P52" s="328">
        <f t="shared" si="6"/>
        <v>0</v>
      </c>
      <c r="Q52" s="328">
        <f t="shared" si="6"/>
        <v>0</v>
      </c>
      <c r="R52" s="328">
        <f t="shared" si="6"/>
        <v>0</v>
      </c>
      <c r="S52" s="328">
        <f t="shared" si="6"/>
        <v>0</v>
      </c>
      <c r="T52" s="328">
        <f t="shared" si="6"/>
        <v>0</v>
      </c>
      <c r="U52" s="328">
        <f t="shared" si="6"/>
        <v>0</v>
      </c>
      <c r="V52" s="328">
        <f t="shared" si="6"/>
        <v>0</v>
      </c>
      <c r="W52" s="328">
        <f t="shared" si="7"/>
        <v>0</v>
      </c>
      <c r="X52" s="328">
        <f t="shared" si="7"/>
        <v>0</v>
      </c>
      <c r="Y52" s="328">
        <f t="shared" si="7"/>
        <v>0</v>
      </c>
      <c r="Z52" s="328">
        <f t="shared" si="7"/>
        <v>0</v>
      </c>
      <c r="AA52" s="328">
        <f t="shared" si="7"/>
        <v>0</v>
      </c>
      <c r="AB52" s="328">
        <f t="shared" si="7"/>
        <v>0</v>
      </c>
      <c r="AC52" s="328">
        <f t="shared" si="7"/>
        <v>0</v>
      </c>
      <c r="AD52" s="328">
        <f t="shared" si="7"/>
        <v>0</v>
      </c>
      <c r="AE52" s="328">
        <f t="shared" si="7"/>
        <v>0</v>
      </c>
      <c r="AF52" s="328">
        <f t="shared" si="7"/>
        <v>0</v>
      </c>
      <c r="AG52" s="328">
        <f t="shared" si="8"/>
        <v>0</v>
      </c>
      <c r="AH52" s="328">
        <f t="shared" si="8"/>
        <v>0</v>
      </c>
      <c r="AI52" s="328">
        <f t="shared" si="8"/>
        <v>0</v>
      </c>
      <c r="AJ52" s="328">
        <f t="shared" si="8"/>
        <v>0</v>
      </c>
      <c r="AK52" s="328">
        <f t="shared" si="8"/>
        <v>0</v>
      </c>
      <c r="AL52" s="328">
        <f t="shared" si="8"/>
        <v>0</v>
      </c>
      <c r="AM52" s="328">
        <f t="shared" si="8"/>
        <v>0</v>
      </c>
      <c r="AN52" s="328">
        <f t="shared" si="8"/>
        <v>0</v>
      </c>
      <c r="AO52" s="328">
        <f t="shared" si="8"/>
        <v>0</v>
      </c>
      <c r="AP52" s="328">
        <f t="shared" si="8"/>
        <v>0</v>
      </c>
      <c r="AQ52" s="328">
        <f t="shared" si="9"/>
        <v>0</v>
      </c>
      <c r="AR52" s="328">
        <f t="shared" si="9"/>
        <v>0</v>
      </c>
      <c r="AS52" s="328">
        <f t="shared" si="9"/>
        <v>0</v>
      </c>
      <c r="AT52" s="328">
        <f t="shared" si="9"/>
        <v>0</v>
      </c>
      <c r="AU52" s="328">
        <f t="shared" si="9"/>
        <v>0</v>
      </c>
      <c r="AV52" s="328">
        <f t="shared" si="9"/>
        <v>0</v>
      </c>
      <c r="AW52" s="328">
        <f t="shared" si="9"/>
        <v>0</v>
      </c>
      <c r="AX52" s="328">
        <f t="shared" si="9"/>
        <v>0</v>
      </c>
      <c r="AY52" s="328">
        <f t="shared" si="9"/>
        <v>0</v>
      </c>
      <c r="AZ52" s="328">
        <f t="shared" si="9"/>
        <v>0</v>
      </c>
      <c r="BA52" s="328">
        <f t="shared" si="10"/>
        <v>0</v>
      </c>
      <c r="BB52" s="328">
        <f t="shared" si="10"/>
        <v>0</v>
      </c>
      <c r="BC52" s="328">
        <f t="shared" si="10"/>
        <v>0</v>
      </c>
      <c r="BD52" s="328">
        <f t="shared" si="10"/>
        <v>0</v>
      </c>
      <c r="BE52" s="328">
        <f t="shared" si="10"/>
        <v>0</v>
      </c>
      <c r="BF52" s="328">
        <f t="shared" si="10"/>
        <v>0</v>
      </c>
      <c r="BG52" s="328">
        <f t="shared" si="10"/>
        <v>0</v>
      </c>
      <c r="BH52" s="328">
        <f t="shared" si="10"/>
        <v>0</v>
      </c>
      <c r="BI52" s="328">
        <f t="shared" si="10"/>
        <v>0</v>
      </c>
      <c r="BJ52" s="328">
        <f t="shared" si="10"/>
        <v>0</v>
      </c>
      <c r="BK52" s="328">
        <f t="shared" si="11"/>
        <v>0</v>
      </c>
      <c r="BL52" s="328">
        <f t="shared" si="11"/>
        <v>0</v>
      </c>
      <c r="BM52" s="328">
        <f t="shared" si="11"/>
        <v>0</v>
      </c>
      <c r="BN52" s="328">
        <f t="shared" si="11"/>
        <v>0</v>
      </c>
      <c r="BO52" s="328">
        <f t="shared" si="11"/>
        <v>0</v>
      </c>
      <c r="BP52" s="328">
        <f t="shared" si="11"/>
        <v>0</v>
      </c>
      <c r="BQ52" s="328">
        <f t="shared" si="11"/>
        <v>0</v>
      </c>
      <c r="BR52" s="328">
        <f t="shared" si="11"/>
        <v>0</v>
      </c>
      <c r="BS52" s="328">
        <f t="shared" si="11"/>
        <v>0</v>
      </c>
      <c r="BT52" s="328">
        <f t="shared" si="11"/>
        <v>0</v>
      </c>
      <c r="BU52" s="328">
        <f t="shared" si="12"/>
        <v>0</v>
      </c>
      <c r="BV52" s="328">
        <f t="shared" si="12"/>
        <v>0</v>
      </c>
      <c r="BW52" s="328">
        <f t="shared" si="12"/>
        <v>0</v>
      </c>
      <c r="BX52" s="328">
        <f t="shared" si="12"/>
        <v>0</v>
      </c>
      <c r="BY52" s="328">
        <f t="shared" si="12"/>
        <v>0</v>
      </c>
      <c r="BZ52" s="328">
        <f t="shared" si="12"/>
        <v>0</v>
      </c>
      <c r="CA52" s="328">
        <f t="shared" si="12"/>
        <v>0</v>
      </c>
      <c r="CB52" s="328">
        <f t="shared" si="12"/>
        <v>0</v>
      </c>
      <c r="CC52" s="328">
        <f t="shared" si="12"/>
        <v>0</v>
      </c>
      <c r="CD52" s="328">
        <f t="shared" si="12"/>
        <v>0</v>
      </c>
      <c r="CE52" s="328">
        <f t="shared" si="13"/>
        <v>0</v>
      </c>
      <c r="CF52" s="328">
        <f t="shared" si="13"/>
        <v>0</v>
      </c>
      <c r="CG52" s="328">
        <f t="shared" si="13"/>
        <v>0</v>
      </c>
      <c r="CH52" s="328">
        <f t="shared" si="13"/>
        <v>0</v>
      </c>
      <c r="CI52" s="328">
        <f t="shared" si="13"/>
        <v>0</v>
      </c>
      <c r="CJ52" s="328">
        <f t="shared" si="13"/>
        <v>0</v>
      </c>
      <c r="CK52" s="328">
        <f t="shared" si="13"/>
        <v>0</v>
      </c>
      <c r="CL52" s="328">
        <f t="shared" si="13"/>
        <v>0</v>
      </c>
      <c r="CM52" s="328">
        <f t="shared" si="13"/>
        <v>0</v>
      </c>
      <c r="CN52" s="328">
        <f t="shared" si="13"/>
        <v>0</v>
      </c>
      <c r="CO52" s="328">
        <f t="shared" si="14"/>
        <v>0</v>
      </c>
      <c r="CP52" s="328">
        <f t="shared" si="14"/>
        <v>0</v>
      </c>
      <c r="CQ52" s="328">
        <f t="shared" si="14"/>
        <v>0</v>
      </c>
      <c r="CR52" s="328">
        <f t="shared" si="14"/>
        <v>0</v>
      </c>
      <c r="CS52" s="328">
        <f t="shared" si="14"/>
        <v>0</v>
      </c>
      <c r="CT52" s="328">
        <f t="shared" si="14"/>
        <v>0</v>
      </c>
      <c r="CU52" s="43">
        <f t="shared" si="15"/>
        <v>0</v>
      </c>
      <c r="CV52" s="44" t="str">
        <f t="shared" si="16"/>
        <v>Other LDC 48</v>
      </c>
      <c r="CW52" s="36"/>
      <c r="CX52" s="36"/>
      <c r="CY52" s="36"/>
      <c r="CZ52" s="36"/>
    </row>
    <row r="53" spans="1:104" s="37" customFormat="1" ht="12.75">
      <c r="A53" s="42" t="str">
        <f>'Setup Page'!D27</f>
        <v>CSBCS LDC 41</v>
      </c>
      <c r="B53" s="327" t="str">
        <f>'Setup Page'!A27</f>
        <v>NA</v>
      </c>
      <c r="C53" s="328">
        <f t="shared" si="5"/>
        <v>0</v>
      </c>
      <c r="D53" s="328">
        <f t="shared" si="5"/>
        <v>0</v>
      </c>
      <c r="E53" s="328">
        <f t="shared" si="5"/>
        <v>0</v>
      </c>
      <c r="F53" s="328">
        <f t="shared" si="5"/>
        <v>0</v>
      </c>
      <c r="G53" s="328">
        <f t="shared" si="5"/>
        <v>0</v>
      </c>
      <c r="H53" s="328">
        <f t="shared" si="5"/>
        <v>0</v>
      </c>
      <c r="I53" s="328">
        <f t="shared" si="5"/>
        <v>0</v>
      </c>
      <c r="J53" s="328">
        <f t="shared" si="5"/>
        <v>0</v>
      </c>
      <c r="K53" s="328">
        <f t="shared" si="5"/>
        <v>0</v>
      </c>
      <c r="L53" s="328">
        <f t="shared" si="5"/>
        <v>0</v>
      </c>
      <c r="M53" s="328">
        <f t="shared" si="6"/>
        <v>0</v>
      </c>
      <c r="N53" s="328">
        <f t="shared" si="6"/>
        <v>0</v>
      </c>
      <c r="O53" s="328">
        <f t="shared" si="6"/>
        <v>0</v>
      </c>
      <c r="P53" s="328">
        <f t="shared" si="6"/>
        <v>0</v>
      </c>
      <c r="Q53" s="328">
        <f t="shared" si="6"/>
        <v>0</v>
      </c>
      <c r="R53" s="328">
        <f t="shared" si="6"/>
        <v>0</v>
      </c>
      <c r="S53" s="328">
        <f t="shared" si="6"/>
        <v>0</v>
      </c>
      <c r="T53" s="328">
        <f t="shared" si="6"/>
        <v>0</v>
      </c>
      <c r="U53" s="328">
        <f t="shared" si="6"/>
        <v>0</v>
      </c>
      <c r="V53" s="328">
        <f t="shared" si="6"/>
        <v>0</v>
      </c>
      <c r="W53" s="328">
        <f t="shared" si="7"/>
        <v>0</v>
      </c>
      <c r="X53" s="328">
        <f t="shared" si="7"/>
        <v>0</v>
      </c>
      <c r="Y53" s="328">
        <f t="shared" si="7"/>
        <v>0</v>
      </c>
      <c r="Z53" s="328">
        <f t="shared" si="7"/>
        <v>0</v>
      </c>
      <c r="AA53" s="328">
        <f t="shared" si="7"/>
        <v>0</v>
      </c>
      <c r="AB53" s="328">
        <f t="shared" si="7"/>
        <v>0</v>
      </c>
      <c r="AC53" s="328">
        <f t="shared" si="7"/>
        <v>0</v>
      </c>
      <c r="AD53" s="328">
        <f t="shared" si="7"/>
        <v>0</v>
      </c>
      <c r="AE53" s="328">
        <f t="shared" si="7"/>
        <v>0</v>
      </c>
      <c r="AF53" s="328">
        <f t="shared" si="7"/>
        <v>0</v>
      </c>
      <c r="AG53" s="328">
        <f t="shared" si="8"/>
        <v>0</v>
      </c>
      <c r="AH53" s="328">
        <f t="shared" si="8"/>
        <v>0</v>
      </c>
      <c r="AI53" s="328">
        <f t="shared" si="8"/>
        <v>0</v>
      </c>
      <c r="AJ53" s="328">
        <f t="shared" si="8"/>
        <v>0</v>
      </c>
      <c r="AK53" s="328">
        <f t="shared" si="8"/>
        <v>0</v>
      </c>
      <c r="AL53" s="328">
        <f t="shared" si="8"/>
        <v>0</v>
      </c>
      <c r="AM53" s="328">
        <f t="shared" si="8"/>
        <v>0</v>
      </c>
      <c r="AN53" s="328">
        <f t="shared" si="8"/>
        <v>0</v>
      </c>
      <c r="AO53" s="328">
        <f t="shared" si="8"/>
        <v>0</v>
      </c>
      <c r="AP53" s="328">
        <f t="shared" si="8"/>
        <v>0</v>
      </c>
      <c r="AQ53" s="328">
        <f t="shared" si="9"/>
        <v>0</v>
      </c>
      <c r="AR53" s="328">
        <f t="shared" si="9"/>
        <v>0</v>
      </c>
      <c r="AS53" s="328">
        <f t="shared" si="9"/>
        <v>0</v>
      </c>
      <c r="AT53" s="328">
        <f t="shared" si="9"/>
        <v>0</v>
      </c>
      <c r="AU53" s="328">
        <f t="shared" si="9"/>
        <v>0</v>
      </c>
      <c r="AV53" s="328">
        <f t="shared" si="9"/>
        <v>0</v>
      </c>
      <c r="AW53" s="328">
        <f t="shared" si="9"/>
        <v>0</v>
      </c>
      <c r="AX53" s="328">
        <f t="shared" si="9"/>
        <v>0</v>
      </c>
      <c r="AY53" s="328">
        <f t="shared" si="9"/>
        <v>0</v>
      </c>
      <c r="AZ53" s="328">
        <f t="shared" si="9"/>
        <v>0</v>
      </c>
      <c r="BA53" s="328">
        <f t="shared" si="10"/>
        <v>0</v>
      </c>
      <c r="BB53" s="328">
        <f t="shared" si="10"/>
        <v>0</v>
      </c>
      <c r="BC53" s="328">
        <f t="shared" si="10"/>
        <v>0</v>
      </c>
      <c r="BD53" s="328">
        <f t="shared" si="10"/>
        <v>0</v>
      </c>
      <c r="BE53" s="328">
        <f t="shared" si="10"/>
        <v>0</v>
      </c>
      <c r="BF53" s="328">
        <f t="shared" si="10"/>
        <v>0</v>
      </c>
      <c r="BG53" s="328">
        <f t="shared" si="10"/>
        <v>0</v>
      </c>
      <c r="BH53" s="328">
        <f t="shared" si="10"/>
        <v>0</v>
      </c>
      <c r="BI53" s="328">
        <f t="shared" si="10"/>
        <v>0</v>
      </c>
      <c r="BJ53" s="328">
        <f t="shared" si="10"/>
        <v>0</v>
      </c>
      <c r="BK53" s="328">
        <f t="shared" si="11"/>
        <v>0</v>
      </c>
      <c r="BL53" s="328">
        <f t="shared" si="11"/>
        <v>0</v>
      </c>
      <c r="BM53" s="328">
        <f t="shared" si="11"/>
        <v>0</v>
      </c>
      <c r="BN53" s="328">
        <f t="shared" si="11"/>
        <v>0</v>
      </c>
      <c r="BO53" s="328">
        <f t="shared" si="11"/>
        <v>0</v>
      </c>
      <c r="BP53" s="328">
        <f t="shared" si="11"/>
        <v>0</v>
      </c>
      <c r="BQ53" s="328">
        <f t="shared" si="11"/>
        <v>0</v>
      </c>
      <c r="BR53" s="328">
        <f t="shared" si="11"/>
        <v>0</v>
      </c>
      <c r="BS53" s="328">
        <f t="shared" si="11"/>
        <v>0</v>
      </c>
      <c r="BT53" s="328">
        <f t="shared" si="11"/>
        <v>0</v>
      </c>
      <c r="BU53" s="328">
        <f t="shared" si="12"/>
        <v>0</v>
      </c>
      <c r="BV53" s="328">
        <f t="shared" si="12"/>
        <v>0</v>
      </c>
      <c r="BW53" s="328">
        <f t="shared" si="12"/>
        <v>0</v>
      </c>
      <c r="BX53" s="328">
        <f t="shared" si="12"/>
        <v>0</v>
      </c>
      <c r="BY53" s="328">
        <f t="shared" si="12"/>
        <v>0</v>
      </c>
      <c r="BZ53" s="328">
        <f t="shared" si="12"/>
        <v>0</v>
      </c>
      <c r="CA53" s="328">
        <f t="shared" si="12"/>
        <v>0</v>
      </c>
      <c r="CB53" s="328">
        <f t="shared" si="12"/>
        <v>0</v>
      </c>
      <c r="CC53" s="328">
        <f t="shared" si="12"/>
        <v>0</v>
      </c>
      <c r="CD53" s="328">
        <f t="shared" si="12"/>
        <v>0</v>
      </c>
      <c r="CE53" s="328">
        <f t="shared" si="13"/>
        <v>0</v>
      </c>
      <c r="CF53" s="328">
        <f t="shared" si="13"/>
        <v>0</v>
      </c>
      <c r="CG53" s="328">
        <f t="shared" si="13"/>
        <v>0</v>
      </c>
      <c r="CH53" s="328">
        <f t="shared" si="13"/>
        <v>0</v>
      </c>
      <c r="CI53" s="328">
        <f t="shared" si="13"/>
        <v>0</v>
      </c>
      <c r="CJ53" s="328">
        <f t="shared" si="13"/>
        <v>0</v>
      </c>
      <c r="CK53" s="328">
        <f t="shared" si="13"/>
        <v>0</v>
      </c>
      <c r="CL53" s="328">
        <f t="shared" si="13"/>
        <v>0</v>
      </c>
      <c r="CM53" s="328">
        <f t="shared" si="13"/>
        <v>0</v>
      </c>
      <c r="CN53" s="328">
        <f t="shared" si="13"/>
        <v>0</v>
      </c>
      <c r="CO53" s="328">
        <f t="shared" si="14"/>
        <v>0</v>
      </c>
      <c r="CP53" s="328">
        <f t="shared" si="14"/>
        <v>0</v>
      </c>
      <c r="CQ53" s="328">
        <f t="shared" si="14"/>
        <v>0</v>
      </c>
      <c r="CR53" s="328">
        <f t="shared" si="14"/>
        <v>0</v>
      </c>
      <c r="CS53" s="328">
        <f t="shared" si="14"/>
        <v>0</v>
      </c>
      <c r="CT53" s="328">
        <f t="shared" si="14"/>
        <v>0</v>
      </c>
      <c r="CU53" s="43">
        <f t="shared" si="15"/>
        <v>0</v>
      </c>
      <c r="CV53" s="44" t="str">
        <f t="shared" si="16"/>
        <v>CSBCS LDC 41</v>
      </c>
      <c r="CW53" s="36"/>
      <c r="CX53" s="36"/>
      <c r="CY53" s="36"/>
      <c r="CZ53" s="36"/>
    </row>
    <row r="54" spans="1:104" s="37" customFormat="1" ht="12.75">
      <c r="A54" s="42" t="str">
        <f>'Setup Page'!D28</f>
        <v>Box LDC 44</v>
      </c>
      <c r="B54" s="327">
        <f>'Setup Page'!A28</f>
        <v>44</v>
      </c>
      <c r="C54" s="328">
        <f t="shared" si="5"/>
        <v>0</v>
      </c>
      <c r="D54" s="328">
        <f t="shared" si="5"/>
        <v>0</v>
      </c>
      <c r="E54" s="328">
        <f t="shared" si="5"/>
        <v>0</v>
      </c>
      <c r="F54" s="328">
        <f t="shared" si="5"/>
        <v>0</v>
      </c>
      <c r="G54" s="328">
        <f t="shared" si="5"/>
        <v>0</v>
      </c>
      <c r="H54" s="328">
        <f t="shared" si="5"/>
        <v>0</v>
      </c>
      <c r="I54" s="328">
        <f t="shared" si="5"/>
        <v>0</v>
      </c>
      <c r="J54" s="328">
        <f t="shared" si="5"/>
        <v>0</v>
      </c>
      <c r="K54" s="328">
        <f t="shared" si="5"/>
        <v>0</v>
      </c>
      <c r="L54" s="328">
        <f t="shared" si="5"/>
        <v>0</v>
      </c>
      <c r="M54" s="328">
        <f t="shared" si="6"/>
        <v>0</v>
      </c>
      <c r="N54" s="328">
        <f t="shared" si="6"/>
        <v>0</v>
      </c>
      <c r="O54" s="328">
        <f t="shared" si="6"/>
        <v>0</v>
      </c>
      <c r="P54" s="328">
        <f t="shared" si="6"/>
        <v>0</v>
      </c>
      <c r="Q54" s="328">
        <f t="shared" si="6"/>
        <v>0</v>
      </c>
      <c r="R54" s="328">
        <f t="shared" si="6"/>
        <v>0</v>
      </c>
      <c r="S54" s="328">
        <f t="shared" si="6"/>
        <v>0</v>
      </c>
      <c r="T54" s="328">
        <f t="shared" si="6"/>
        <v>0</v>
      </c>
      <c r="U54" s="328">
        <f t="shared" si="6"/>
        <v>0</v>
      </c>
      <c r="V54" s="328">
        <f t="shared" si="6"/>
        <v>0</v>
      </c>
      <c r="W54" s="328">
        <f t="shared" si="7"/>
        <v>0</v>
      </c>
      <c r="X54" s="328">
        <f t="shared" si="7"/>
        <v>0</v>
      </c>
      <c r="Y54" s="328">
        <f t="shared" si="7"/>
        <v>0</v>
      </c>
      <c r="Z54" s="328">
        <f t="shared" si="7"/>
        <v>0</v>
      </c>
      <c r="AA54" s="328">
        <f t="shared" si="7"/>
        <v>0</v>
      </c>
      <c r="AB54" s="328">
        <f t="shared" si="7"/>
        <v>0</v>
      </c>
      <c r="AC54" s="328">
        <f t="shared" si="7"/>
        <v>0</v>
      </c>
      <c r="AD54" s="328">
        <f t="shared" si="7"/>
        <v>0</v>
      </c>
      <c r="AE54" s="328">
        <f t="shared" si="7"/>
        <v>0</v>
      </c>
      <c r="AF54" s="328">
        <f t="shared" si="7"/>
        <v>0</v>
      </c>
      <c r="AG54" s="328">
        <f t="shared" si="8"/>
        <v>0</v>
      </c>
      <c r="AH54" s="328">
        <f t="shared" si="8"/>
        <v>0</v>
      </c>
      <c r="AI54" s="328">
        <f t="shared" si="8"/>
        <v>0</v>
      </c>
      <c r="AJ54" s="328">
        <f t="shared" si="8"/>
        <v>0</v>
      </c>
      <c r="AK54" s="328">
        <f t="shared" si="8"/>
        <v>0</v>
      </c>
      <c r="AL54" s="328">
        <f t="shared" si="8"/>
        <v>0</v>
      </c>
      <c r="AM54" s="328">
        <f t="shared" si="8"/>
        <v>0</v>
      </c>
      <c r="AN54" s="328">
        <f t="shared" si="8"/>
        <v>0</v>
      </c>
      <c r="AO54" s="328">
        <f t="shared" si="8"/>
        <v>0</v>
      </c>
      <c r="AP54" s="328">
        <f t="shared" si="8"/>
        <v>0</v>
      </c>
      <c r="AQ54" s="328">
        <f t="shared" si="9"/>
        <v>0</v>
      </c>
      <c r="AR54" s="328">
        <f t="shared" si="9"/>
        <v>0</v>
      </c>
      <c r="AS54" s="328">
        <f t="shared" si="9"/>
        <v>0</v>
      </c>
      <c r="AT54" s="328">
        <f t="shared" si="9"/>
        <v>0</v>
      </c>
      <c r="AU54" s="328">
        <f t="shared" si="9"/>
        <v>0</v>
      </c>
      <c r="AV54" s="328">
        <f t="shared" si="9"/>
        <v>0</v>
      </c>
      <c r="AW54" s="328">
        <f t="shared" si="9"/>
        <v>0</v>
      </c>
      <c r="AX54" s="328">
        <f t="shared" si="9"/>
        <v>0</v>
      </c>
      <c r="AY54" s="328">
        <f t="shared" si="9"/>
        <v>0</v>
      </c>
      <c r="AZ54" s="328">
        <f t="shared" si="9"/>
        <v>0</v>
      </c>
      <c r="BA54" s="328">
        <f t="shared" si="10"/>
        <v>0</v>
      </c>
      <c r="BB54" s="328">
        <f t="shared" si="10"/>
        <v>0</v>
      </c>
      <c r="BC54" s="328">
        <f t="shared" si="10"/>
        <v>0</v>
      </c>
      <c r="BD54" s="328">
        <f t="shared" si="10"/>
        <v>0</v>
      </c>
      <c r="BE54" s="328">
        <f t="shared" si="10"/>
        <v>0</v>
      </c>
      <c r="BF54" s="328">
        <f t="shared" si="10"/>
        <v>0</v>
      </c>
      <c r="BG54" s="328">
        <f t="shared" si="10"/>
        <v>0</v>
      </c>
      <c r="BH54" s="328">
        <f t="shared" si="10"/>
        <v>0</v>
      </c>
      <c r="BI54" s="328">
        <f t="shared" si="10"/>
        <v>0</v>
      </c>
      <c r="BJ54" s="328">
        <f t="shared" si="10"/>
        <v>0</v>
      </c>
      <c r="BK54" s="328">
        <f t="shared" si="11"/>
        <v>0</v>
      </c>
      <c r="BL54" s="328">
        <f t="shared" si="11"/>
        <v>0</v>
      </c>
      <c r="BM54" s="328">
        <f t="shared" si="11"/>
        <v>0</v>
      </c>
      <c r="BN54" s="328">
        <f t="shared" si="11"/>
        <v>0</v>
      </c>
      <c r="BO54" s="328">
        <f t="shared" si="11"/>
        <v>0</v>
      </c>
      <c r="BP54" s="328">
        <f t="shared" si="11"/>
        <v>0</v>
      </c>
      <c r="BQ54" s="328">
        <f t="shared" si="11"/>
        <v>0</v>
      </c>
      <c r="BR54" s="328">
        <f t="shared" si="11"/>
        <v>0</v>
      </c>
      <c r="BS54" s="328">
        <f t="shared" si="11"/>
        <v>0</v>
      </c>
      <c r="BT54" s="328">
        <f t="shared" si="11"/>
        <v>0</v>
      </c>
      <c r="BU54" s="328">
        <f t="shared" si="12"/>
        <v>0</v>
      </c>
      <c r="BV54" s="328">
        <f t="shared" si="12"/>
        <v>0</v>
      </c>
      <c r="BW54" s="328">
        <f t="shared" si="12"/>
        <v>0</v>
      </c>
      <c r="BX54" s="328">
        <f t="shared" si="12"/>
        <v>0</v>
      </c>
      <c r="BY54" s="328">
        <f t="shared" si="12"/>
        <v>0</v>
      </c>
      <c r="BZ54" s="328">
        <f t="shared" si="12"/>
        <v>0</v>
      </c>
      <c r="CA54" s="328">
        <f t="shared" si="12"/>
        <v>0</v>
      </c>
      <c r="CB54" s="328">
        <f t="shared" si="12"/>
        <v>0</v>
      </c>
      <c r="CC54" s="328">
        <f t="shared" si="12"/>
        <v>0</v>
      </c>
      <c r="CD54" s="328">
        <f t="shared" si="12"/>
        <v>0</v>
      </c>
      <c r="CE54" s="328">
        <f t="shared" si="13"/>
        <v>0</v>
      </c>
      <c r="CF54" s="328">
        <f t="shared" si="13"/>
        <v>0</v>
      </c>
      <c r="CG54" s="328">
        <f t="shared" si="13"/>
        <v>0</v>
      </c>
      <c r="CH54" s="328">
        <f t="shared" si="13"/>
        <v>0</v>
      </c>
      <c r="CI54" s="328">
        <f t="shared" si="13"/>
        <v>0</v>
      </c>
      <c r="CJ54" s="328">
        <f t="shared" si="13"/>
        <v>0</v>
      </c>
      <c r="CK54" s="328">
        <f t="shared" si="13"/>
        <v>0</v>
      </c>
      <c r="CL54" s="328">
        <f t="shared" si="13"/>
        <v>0</v>
      </c>
      <c r="CM54" s="328">
        <f t="shared" si="13"/>
        <v>0</v>
      </c>
      <c r="CN54" s="328">
        <f t="shared" si="13"/>
        <v>0</v>
      </c>
      <c r="CO54" s="328">
        <f t="shared" si="14"/>
        <v>0</v>
      </c>
      <c r="CP54" s="328">
        <f t="shared" si="14"/>
        <v>0</v>
      </c>
      <c r="CQ54" s="328">
        <f t="shared" si="14"/>
        <v>0</v>
      </c>
      <c r="CR54" s="328">
        <f t="shared" si="14"/>
        <v>0</v>
      </c>
      <c r="CS54" s="328">
        <f t="shared" si="14"/>
        <v>0</v>
      </c>
      <c r="CT54" s="328">
        <f t="shared" si="14"/>
        <v>0</v>
      </c>
      <c r="CU54" s="43">
        <f t="shared" si="15"/>
        <v>0</v>
      </c>
      <c r="CV54" s="44" t="str">
        <f t="shared" si="16"/>
        <v>Box LDC 44</v>
      </c>
      <c r="CW54" s="36"/>
      <c r="CX54" s="36"/>
      <c r="CY54" s="36"/>
      <c r="CZ54" s="36"/>
    </row>
    <row r="55" spans="1:104" s="37" customFormat="1" ht="12.75">
      <c r="A55" s="42" t="str">
        <f>'Setup Page'!D29</f>
        <v>MECH LDC 42</v>
      </c>
      <c r="B55" s="327" t="str">
        <f>'Setup Page'!A29</f>
        <v>NA</v>
      </c>
      <c r="C55" s="328">
        <f t="shared" si="5"/>
        <v>0</v>
      </c>
      <c r="D55" s="328">
        <f t="shared" si="5"/>
        <v>0</v>
      </c>
      <c r="E55" s="328">
        <f t="shared" si="5"/>
        <v>0</v>
      </c>
      <c r="F55" s="328">
        <f t="shared" si="5"/>
        <v>0</v>
      </c>
      <c r="G55" s="328">
        <f t="shared" si="5"/>
        <v>0</v>
      </c>
      <c r="H55" s="328">
        <f t="shared" si="5"/>
        <v>0</v>
      </c>
      <c r="I55" s="328">
        <f t="shared" si="5"/>
        <v>0</v>
      </c>
      <c r="J55" s="328">
        <f t="shared" si="5"/>
        <v>0</v>
      </c>
      <c r="K55" s="328">
        <f t="shared" si="5"/>
        <v>0</v>
      </c>
      <c r="L55" s="328">
        <f t="shared" si="5"/>
        <v>0</v>
      </c>
      <c r="M55" s="328">
        <f t="shared" si="6"/>
        <v>0</v>
      </c>
      <c r="N55" s="328">
        <f t="shared" si="6"/>
        <v>0</v>
      </c>
      <c r="O55" s="328">
        <f t="shared" si="6"/>
        <v>0</v>
      </c>
      <c r="P55" s="328">
        <f t="shared" si="6"/>
        <v>0</v>
      </c>
      <c r="Q55" s="328">
        <f t="shared" si="6"/>
        <v>0</v>
      </c>
      <c r="R55" s="328">
        <f t="shared" si="6"/>
        <v>0</v>
      </c>
      <c r="S55" s="328">
        <f t="shared" si="6"/>
        <v>0</v>
      </c>
      <c r="T55" s="328">
        <f t="shared" si="6"/>
        <v>0</v>
      </c>
      <c r="U55" s="328">
        <f t="shared" si="6"/>
        <v>0</v>
      </c>
      <c r="V55" s="328">
        <f t="shared" si="6"/>
        <v>0</v>
      </c>
      <c r="W55" s="328">
        <f t="shared" si="7"/>
        <v>0</v>
      </c>
      <c r="X55" s="328">
        <f t="shared" si="7"/>
        <v>0</v>
      </c>
      <c r="Y55" s="328">
        <f t="shared" si="7"/>
        <v>0</v>
      </c>
      <c r="Z55" s="328">
        <f t="shared" si="7"/>
        <v>0</v>
      </c>
      <c r="AA55" s="328">
        <f t="shared" si="7"/>
        <v>0</v>
      </c>
      <c r="AB55" s="328">
        <f t="shared" si="7"/>
        <v>0</v>
      </c>
      <c r="AC55" s="328">
        <f t="shared" si="7"/>
        <v>0</v>
      </c>
      <c r="AD55" s="328">
        <f t="shared" si="7"/>
        <v>0</v>
      </c>
      <c r="AE55" s="328">
        <f t="shared" si="7"/>
        <v>0</v>
      </c>
      <c r="AF55" s="328">
        <f t="shared" si="7"/>
        <v>0</v>
      </c>
      <c r="AG55" s="328">
        <f t="shared" si="8"/>
        <v>0</v>
      </c>
      <c r="AH55" s="328">
        <f t="shared" si="8"/>
        <v>0</v>
      </c>
      <c r="AI55" s="328">
        <f t="shared" si="8"/>
        <v>0</v>
      </c>
      <c r="AJ55" s="328">
        <f t="shared" si="8"/>
        <v>0</v>
      </c>
      <c r="AK55" s="328">
        <f t="shared" si="8"/>
        <v>0</v>
      </c>
      <c r="AL55" s="328">
        <f t="shared" si="8"/>
        <v>0</v>
      </c>
      <c r="AM55" s="328">
        <f t="shared" si="8"/>
        <v>0</v>
      </c>
      <c r="AN55" s="328">
        <f t="shared" si="8"/>
        <v>0</v>
      </c>
      <c r="AO55" s="328">
        <f t="shared" si="8"/>
        <v>0</v>
      </c>
      <c r="AP55" s="328">
        <f t="shared" si="8"/>
        <v>0</v>
      </c>
      <c r="AQ55" s="328">
        <f t="shared" si="9"/>
        <v>0</v>
      </c>
      <c r="AR55" s="328">
        <f t="shared" si="9"/>
        <v>0</v>
      </c>
      <c r="AS55" s="328">
        <f t="shared" si="9"/>
        <v>0</v>
      </c>
      <c r="AT55" s="328">
        <f t="shared" si="9"/>
        <v>0</v>
      </c>
      <c r="AU55" s="328">
        <f t="shared" si="9"/>
        <v>0</v>
      </c>
      <c r="AV55" s="328">
        <f t="shared" si="9"/>
        <v>0</v>
      </c>
      <c r="AW55" s="328">
        <f t="shared" si="9"/>
        <v>0</v>
      </c>
      <c r="AX55" s="328">
        <f t="shared" si="9"/>
        <v>0</v>
      </c>
      <c r="AY55" s="328">
        <f t="shared" si="9"/>
        <v>0</v>
      </c>
      <c r="AZ55" s="328">
        <f t="shared" si="9"/>
        <v>0</v>
      </c>
      <c r="BA55" s="328">
        <f t="shared" si="10"/>
        <v>0</v>
      </c>
      <c r="BB55" s="328">
        <f t="shared" si="10"/>
        <v>0</v>
      </c>
      <c r="BC55" s="328">
        <f t="shared" si="10"/>
        <v>0</v>
      </c>
      <c r="BD55" s="328">
        <f t="shared" si="10"/>
        <v>0</v>
      </c>
      <c r="BE55" s="328">
        <f t="shared" si="10"/>
        <v>0</v>
      </c>
      <c r="BF55" s="328">
        <f t="shared" si="10"/>
        <v>0</v>
      </c>
      <c r="BG55" s="328">
        <f t="shared" si="10"/>
        <v>0</v>
      </c>
      <c r="BH55" s="328">
        <f t="shared" si="10"/>
        <v>0</v>
      </c>
      <c r="BI55" s="328">
        <f t="shared" si="10"/>
        <v>0</v>
      </c>
      <c r="BJ55" s="328">
        <f t="shared" si="10"/>
        <v>0</v>
      </c>
      <c r="BK55" s="328">
        <f t="shared" si="11"/>
        <v>0</v>
      </c>
      <c r="BL55" s="328">
        <f t="shared" si="11"/>
        <v>0</v>
      </c>
      <c r="BM55" s="328">
        <f t="shared" si="11"/>
        <v>0</v>
      </c>
      <c r="BN55" s="328">
        <f t="shared" si="11"/>
        <v>0</v>
      </c>
      <c r="BO55" s="328">
        <f t="shared" si="11"/>
        <v>0</v>
      </c>
      <c r="BP55" s="328">
        <f t="shared" si="11"/>
        <v>0</v>
      </c>
      <c r="BQ55" s="328">
        <f t="shared" si="11"/>
        <v>0</v>
      </c>
      <c r="BR55" s="328">
        <f t="shared" si="11"/>
        <v>0</v>
      </c>
      <c r="BS55" s="328">
        <f t="shared" si="11"/>
        <v>0</v>
      </c>
      <c r="BT55" s="328">
        <f t="shared" si="11"/>
        <v>0</v>
      </c>
      <c r="BU55" s="328">
        <f t="shared" si="12"/>
        <v>0</v>
      </c>
      <c r="BV55" s="328">
        <f t="shared" si="12"/>
        <v>0</v>
      </c>
      <c r="BW55" s="328">
        <f t="shared" si="12"/>
        <v>0</v>
      </c>
      <c r="BX55" s="328">
        <f t="shared" si="12"/>
        <v>0</v>
      </c>
      <c r="BY55" s="328">
        <f t="shared" si="12"/>
        <v>0</v>
      </c>
      <c r="BZ55" s="328">
        <f t="shared" si="12"/>
        <v>0</v>
      </c>
      <c r="CA55" s="328">
        <f t="shared" si="12"/>
        <v>0</v>
      </c>
      <c r="CB55" s="328">
        <f t="shared" si="12"/>
        <v>0</v>
      </c>
      <c r="CC55" s="328">
        <f t="shared" si="12"/>
        <v>0</v>
      </c>
      <c r="CD55" s="328">
        <f t="shared" si="12"/>
        <v>0</v>
      </c>
      <c r="CE55" s="328">
        <f t="shared" si="13"/>
        <v>0</v>
      </c>
      <c r="CF55" s="328">
        <f t="shared" si="13"/>
        <v>0</v>
      </c>
      <c r="CG55" s="328">
        <f t="shared" si="13"/>
        <v>0</v>
      </c>
      <c r="CH55" s="328">
        <f t="shared" si="13"/>
        <v>0</v>
      </c>
      <c r="CI55" s="328">
        <f t="shared" si="13"/>
        <v>0</v>
      </c>
      <c r="CJ55" s="328">
        <f t="shared" si="13"/>
        <v>0</v>
      </c>
      <c r="CK55" s="328">
        <f t="shared" si="13"/>
        <v>0</v>
      </c>
      <c r="CL55" s="328">
        <f t="shared" si="13"/>
        <v>0</v>
      </c>
      <c r="CM55" s="328">
        <f t="shared" si="13"/>
        <v>0</v>
      </c>
      <c r="CN55" s="328">
        <f t="shared" si="13"/>
        <v>0</v>
      </c>
      <c r="CO55" s="328">
        <f t="shared" si="14"/>
        <v>0</v>
      </c>
      <c r="CP55" s="328">
        <f t="shared" si="14"/>
        <v>0</v>
      </c>
      <c r="CQ55" s="328">
        <f t="shared" si="14"/>
        <v>0</v>
      </c>
      <c r="CR55" s="328">
        <f t="shared" si="14"/>
        <v>0</v>
      </c>
      <c r="CS55" s="328">
        <f t="shared" si="14"/>
        <v>0</v>
      </c>
      <c r="CT55" s="328">
        <f t="shared" si="14"/>
        <v>0</v>
      </c>
      <c r="CU55" s="43">
        <f t="shared" si="15"/>
        <v>0</v>
      </c>
      <c r="CV55" s="44" t="str">
        <f t="shared" si="16"/>
        <v>MECH LDC 42</v>
      </c>
      <c r="CW55" s="36"/>
      <c r="CX55" s="36"/>
      <c r="CY55" s="36"/>
      <c r="CZ55" s="36"/>
    </row>
    <row r="56" spans="1:104" s="37" customFormat="1" ht="12.75">
      <c r="A56" s="42" t="str">
        <f>'Setup Page'!D30</f>
        <v>DBCS LDC 41</v>
      </c>
      <c r="B56" s="327" t="str">
        <f>'Setup Page'!A30</f>
        <v>NA</v>
      </c>
      <c r="C56" s="328">
        <f t="shared" si="5"/>
        <v>0</v>
      </c>
      <c r="D56" s="328">
        <f t="shared" si="5"/>
        <v>0</v>
      </c>
      <c r="E56" s="328">
        <f t="shared" si="5"/>
        <v>0</v>
      </c>
      <c r="F56" s="328">
        <f t="shared" si="5"/>
        <v>0</v>
      </c>
      <c r="G56" s="328">
        <f t="shared" si="5"/>
        <v>0</v>
      </c>
      <c r="H56" s="328">
        <f t="shared" si="5"/>
        <v>0</v>
      </c>
      <c r="I56" s="328">
        <f t="shared" si="5"/>
        <v>0</v>
      </c>
      <c r="J56" s="328">
        <f t="shared" si="5"/>
        <v>0</v>
      </c>
      <c r="K56" s="328">
        <f t="shared" si="5"/>
        <v>0</v>
      </c>
      <c r="L56" s="328">
        <f t="shared" si="5"/>
        <v>0</v>
      </c>
      <c r="M56" s="328">
        <f t="shared" si="6"/>
        <v>0</v>
      </c>
      <c r="N56" s="328">
        <f t="shared" si="6"/>
        <v>0</v>
      </c>
      <c r="O56" s="328">
        <f t="shared" si="6"/>
        <v>0</v>
      </c>
      <c r="P56" s="328">
        <f t="shared" si="6"/>
        <v>0</v>
      </c>
      <c r="Q56" s="328">
        <f t="shared" si="6"/>
        <v>0</v>
      </c>
      <c r="R56" s="328">
        <f t="shared" si="6"/>
        <v>0</v>
      </c>
      <c r="S56" s="328">
        <f t="shared" si="6"/>
        <v>0</v>
      </c>
      <c r="T56" s="328">
        <f t="shared" si="6"/>
        <v>0</v>
      </c>
      <c r="U56" s="328">
        <f t="shared" si="6"/>
        <v>0</v>
      </c>
      <c r="V56" s="328">
        <f t="shared" si="6"/>
        <v>0</v>
      </c>
      <c r="W56" s="328">
        <f t="shared" si="7"/>
        <v>0</v>
      </c>
      <c r="X56" s="328">
        <f t="shared" si="7"/>
        <v>0</v>
      </c>
      <c r="Y56" s="328">
        <f t="shared" si="7"/>
        <v>0</v>
      </c>
      <c r="Z56" s="328">
        <f t="shared" si="7"/>
        <v>0</v>
      </c>
      <c r="AA56" s="328">
        <f t="shared" si="7"/>
        <v>0</v>
      </c>
      <c r="AB56" s="328">
        <f t="shared" si="7"/>
        <v>0</v>
      </c>
      <c r="AC56" s="328">
        <f t="shared" si="7"/>
        <v>0</v>
      </c>
      <c r="AD56" s="328">
        <f t="shared" si="7"/>
        <v>0</v>
      </c>
      <c r="AE56" s="328">
        <f t="shared" si="7"/>
        <v>0</v>
      </c>
      <c r="AF56" s="328">
        <f t="shared" si="7"/>
        <v>0</v>
      </c>
      <c r="AG56" s="328">
        <f t="shared" si="8"/>
        <v>0</v>
      </c>
      <c r="AH56" s="328">
        <f t="shared" si="8"/>
        <v>0</v>
      </c>
      <c r="AI56" s="328">
        <f t="shared" si="8"/>
        <v>0</v>
      </c>
      <c r="AJ56" s="328">
        <f t="shared" si="8"/>
        <v>0</v>
      </c>
      <c r="AK56" s="328">
        <f t="shared" si="8"/>
        <v>0</v>
      </c>
      <c r="AL56" s="328">
        <f t="shared" si="8"/>
        <v>0</v>
      </c>
      <c r="AM56" s="328">
        <f t="shared" si="8"/>
        <v>0</v>
      </c>
      <c r="AN56" s="328">
        <f t="shared" si="8"/>
        <v>0</v>
      </c>
      <c r="AO56" s="328">
        <f t="shared" si="8"/>
        <v>0</v>
      </c>
      <c r="AP56" s="328">
        <f t="shared" si="8"/>
        <v>0</v>
      </c>
      <c r="AQ56" s="328">
        <f t="shared" si="9"/>
        <v>0</v>
      </c>
      <c r="AR56" s="328">
        <f t="shared" si="9"/>
        <v>0</v>
      </c>
      <c r="AS56" s="328">
        <f t="shared" si="9"/>
        <v>0</v>
      </c>
      <c r="AT56" s="328">
        <f t="shared" si="9"/>
        <v>0</v>
      </c>
      <c r="AU56" s="328">
        <f t="shared" si="9"/>
        <v>0</v>
      </c>
      <c r="AV56" s="328">
        <f t="shared" si="9"/>
        <v>0</v>
      </c>
      <c r="AW56" s="328">
        <f t="shared" si="9"/>
        <v>0</v>
      </c>
      <c r="AX56" s="328">
        <f t="shared" si="9"/>
        <v>0</v>
      </c>
      <c r="AY56" s="328">
        <f t="shared" si="9"/>
        <v>0</v>
      </c>
      <c r="AZ56" s="328">
        <f t="shared" si="9"/>
        <v>0</v>
      </c>
      <c r="BA56" s="328">
        <f t="shared" si="10"/>
        <v>0</v>
      </c>
      <c r="BB56" s="328">
        <f t="shared" si="10"/>
        <v>0</v>
      </c>
      <c r="BC56" s="328">
        <f t="shared" si="10"/>
        <v>0</v>
      </c>
      <c r="BD56" s="328">
        <f t="shared" si="10"/>
        <v>0</v>
      </c>
      <c r="BE56" s="328">
        <f t="shared" si="10"/>
        <v>0</v>
      </c>
      <c r="BF56" s="328">
        <f t="shared" si="10"/>
        <v>0</v>
      </c>
      <c r="BG56" s="328">
        <f t="shared" si="10"/>
        <v>0</v>
      </c>
      <c r="BH56" s="328">
        <f t="shared" si="10"/>
        <v>0</v>
      </c>
      <c r="BI56" s="328">
        <f t="shared" si="10"/>
        <v>0</v>
      </c>
      <c r="BJ56" s="328">
        <f t="shared" si="10"/>
        <v>0</v>
      </c>
      <c r="BK56" s="328">
        <f t="shared" si="11"/>
        <v>0</v>
      </c>
      <c r="BL56" s="328">
        <f t="shared" si="11"/>
        <v>0</v>
      </c>
      <c r="BM56" s="328">
        <f t="shared" si="11"/>
        <v>0</v>
      </c>
      <c r="BN56" s="328">
        <f t="shared" si="11"/>
        <v>0</v>
      </c>
      <c r="BO56" s="328">
        <f t="shared" si="11"/>
        <v>0</v>
      </c>
      <c r="BP56" s="328">
        <f t="shared" si="11"/>
        <v>0</v>
      </c>
      <c r="BQ56" s="328">
        <f t="shared" si="11"/>
        <v>0</v>
      </c>
      <c r="BR56" s="328">
        <f t="shared" si="11"/>
        <v>0</v>
      </c>
      <c r="BS56" s="328">
        <f t="shared" si="11"/>
        <v>0</v>
      </c>
      <c r="BT56" s="328">
        <f t="shared" si="11"/>
        <v>0</v>
      </c>
      <c r="BU56" s="328">
        <f t="shared" si="12"/>
        <v>0</v>
      </c>
      <c r="BV56" s="328">
        <f t="shared" si="12"/>
        <v>0</v>
      </c>
      <c r="BW56" s="328">
        <f t="shared" si="12"/>
        <v>0</v>
      </c>
      <c r="BX56" s="328">
        <f t="shared" si="12"/>
        <v>0</v>
      </c>
      <c r="BY56" s="328">
        <f t="shared" si="12"/>
        <v>0</v>
      </c>
      <c r="BZ56" s="328">
        <f t="shared" si="12"/>
        <v>0</v>
      </c>
      <c r="CA56" s="328">
        <f t="shared" si="12"/>
        <v>0</v>
      </c>
      <c r="CB56" s="328">
        <f t="shared" si="12"/>
        <v>0</v>
      </c>
      <c r="CC56" s="328">
        <f t="shared" si="12"/>
        <v>0</v>
      </c>
      <c r="CD56" s="328">
        <f t="shared" si="12"/>
        <v>0</v>
      </c>
      <c r="CE56" s="328">
        <f t="shared" si="13"/>
        <v>0</v>
      </c>
      <c r="CF56" s="328">
        <f t="shared" si="13"/>
        <v>0</v>
      </c>
      <c r="CG56" s="328">
        <f t="shared" si="13"/>
        <v>0</v>
      </c>
      <c r="CH56" s="328">
        <f t="shared" si="13"/>
        <v>0</v>
      </c>
      <c r="CI56" s="328">
        <f t="shared" si="13"/>
        <v>0</v>
      </c>
      <c r="CJ56" s="328">
        <f t="shared" si="13"/>
        <v>0</v>
      </c>
      <c r="CK56" s="328">
        <f t="shared" si="13"/>
        <v>0</v>
      </c>
      <c r="CL56" s="328">
        <f t="shared" si="13"/>
        <v>0</v>
      </c>
      <c r="CM56" s="328">
        <f t="shared" si="13"/>
        <v>0</v>
      </c>
      <c r="CN56" s="328">
        <f t="shared" si="13"/>
        <v>0</v>
      </c>
      <c r="CO56" s="328">
        <f t="shared" si="14"/>
        <v>0</v>
      </c>
      <c r="CP56" s="328">
        <f t="shared" si="14"/>
        <v>0</v>
      </c>
      <c r="CQ56" s="328">
        <f t="shared" si="14"/>
        <v>0</v>
      </c>
      <c r="CR56" s="328">
        <f t="shared" si="14"/>
        <v>0</v>
      </c>
      <c r="CS56" s="328">
        <f t="shared" si="14"/>
        <v>0</v>
      </c>
      <c r="CT56" s="328">
        <f t="shared" si="14"/>
        <v>0</v>
      </c>
      <c r="CU56" s="43"/>
      <c r="CV56" s="44"/>
      <c r="CW56" s="36"/>
      <c r="CX56" s="36"/>
      <c r="CY56" s="36"/>
      <c r="CZ56" s="36"/>
    </row>
    <row r="57" spans="1:104" s="37" customFormat="1" ht="12.75">
      <c r="A57" s="42" t="str">
        <f>'Setup Page'!D31</f>
        <v>Allied LDC 43</v>
      </c>
      <c r="B57" s="327" t="str">
        <f>'Setup Page'!A31</f>
        <v>43A</v>
      </c>
      <c r="C57" s="328">
        <f t="shared" si="5"/>
        <v>0</v>
      </c>
      <c r="D57" s="328">
        <f t="shared" si="5"/>
        <v>0</v>
      </c>
      <c r="E57" s="328">
        <f t="shared" si="5"/>
        <v>0</v>
      </c>
      <c r="F57" s="328">
        <f t="shared" si="5"/>
        <v>0</v>
      </c>
      <c r="G57" s="328">
        <f t="shared" si="5"/>
        <v>0</v>
      </c>
      <c r="H57" s="328">
        <f t="shared" si="5"/>
        <v>0</v>
      </c>
      <c r="I57" s="328">
        <f t="shared" si="5"/>
        <v>0</v>
      </c>
      <c r="J57" s="328">
        <f t="shared" si="5"/>
        <v>0</v>
      </c>
      <c r="K57" s="328">
        <f t="shared" si="5"/>
        <v>0</v>
      </c>
      <c r="L57" s="328">
        <f t="shared" si="5"/>
        <v>0</v>
      </c>
      <c r="M57" s="328">
        <f t="shared" si="6"/>
        <v>0</v>
      </c>
      <c r="N57" s="328">
        <f t="shared" si="6"/>
        <v>0</v>
      </c>
      <c r="O57" s="328">
        <f t="shared" si="6"/>
        <v>0</v>
      </c>
      <c r="P57" s="328">
        <f t="shared" si="6"/>
        <v>0</v>
      </c>
      <c r="Q57" s="328">
        <f t="shared" si="6"/>
        <v>0</v>
      </c>
      <c r="R57" s="328">
        <f t="shared" si="6"/>
        <v>0</v>
      </c>
      <c r="S57" s="328">
        <f t="shared" si="6"/>
        <v>0</v>
      </c>
      <c r="T57" s="328">
        <f t="shared" si="6"/>
        <v>0</v>
      </c>
      <c r="U57" s="328">
        <f t="shared" si="6"/>
        <v>0</v>
      </c>
      <c r="V57" s="328">
        <f t="shared" si="6"/>
        <v>0</v>
      </c>
      <c r="W57" s="328">
        <f t="shared" si="7"/>
        <v>0</v>
      </c>
      <c r="X57" s="328">
        <f t="shared" si="7"/>
        <v>0</v>
      </c>
      <c r="Y57" s="328">
        <f t="shared" si="7"/>
        <v>0</v>
      </c>
      <c r="Z57" s="328">
        <f t="shared" si="7"/>
        <v>0</v>
      </c>
      <c r="AA57" s="328">
        <f t="shared" si="7"/>
        <v>0</v>
      </c>
      <c r="AB57" s="328">
        <f t="shared" si="7"/>
        <v>0</v>
      </c>
      <c r="AC57" s="328">
        <f t="shared" si="7"/>
        <v>0</v>
      </c>
      <c r="AD57" s="328">
        <f t="shared" si="7"/>
        <v>0</v>
      </c>
      <c r="AE57" s="328">
        <f t="shared" si="7"/>
        <v>0</v>
      </c>
      <c r="AF57" s="328">
        <f t="shared" si="7"/>
        <v>0</v>
      </c>
      <c r="AG57" s="328">
        <f t="shared" si="8"/>
        <v>0</v>
      </c>
      <c r="AH57" s="328">
        <f t="shared" si="8"/>
        <v>0</v>
      </c>
      <c r="AI57" s="328">
        <f t="shared" si="8"/>
        <v>0</v>
      </c>
      <c r="AJ57" s="328">
        <f t="shared" si="8"/>
        <v>0</v>
      </c>
      <c r="AK57" s="328">
        <f t="shared" si="8"/>
        <v>0</v>
      </c>
      <c r="AL57" s="328">
        <f t="shared" si="8"/>
        <v>0</v>
      </c>
      <c r="AM57" s="328">
        <f t="shared" si="8"/>
        <v>0</v>
      </c>
      <c r="AN57" s="328">
        <f t="shared" si="8"/>
        <v>0</v>
      </c>
      <c r="AO57" s="328">
        <f t="shared" si="8"/>
        <v>0</v>
      </c>
      <c r="AP57" s="328">
        <f t="shared" si="8"/>
        <v>0</v>
      </c>
      <c r="AQ57" s="328">
        <f t="shared" si="9"/>
        <v>0</v>
      </c>
      <c r="AR57" s="328">
        <f t="shared" si="9"/>
        <v>0</v>
      </c>
      <c r="AS57" s="328">
        <f t="shared" si="9"/>
        <v>0</v>
      </c>
      <c r="AT57" s="328">
        <f t="shared" si="9"/>
        <v>0</v>
      </c>
      <c r="AU57" s="328">
        <f t="shared" si="9"/>
        <v>0</v>
      </c>
      <c r="AV57" s="328">
        <f t="shared" si="9"/>
        <v>0</v>
      </c>
      <c r="AW57" s="328">
        <f t="shared" si="9"/>
        <v>0</v>
      </c>
      <c r="AX57" s="328">
        <f t="shared" si="9"/>
        <v>0</v>
      </c>
      <c r="AY57" s="328">
        <f t="shared" si="9"/>
        <v>0</v>
      </c>
      <c r="AZ57" s="328">
        <f t="shared" si="9"/>
        <v>0</v>
      </c>
      <c r="BA57" s="328">
        <f t="shared" si="10"/>
        <v>0</v>
      </c>
      <c r="BB57" s="328">
        <f t="shared" si="10"/>
        <v>0</v>
      </c>
      <c r="BC57" s="328">
        <f t="shared" si="10"/>
        <v>0</v>
      </c>
      <c r="BD57" s="328">
        <f t="shared" si="10"/>
        <v>0</v>
      </c>
      <c r="BE57" s="328">
        <f t="shared" si="10"/>
        <v>0</v>
      </c>
      <c r="BF57" s="328">
        <f t="shared" si="10"/>
        <v>0</v>
      </c>
      <c r="BG57" s="328">
        <f t="shared" si="10"/>
        <v>0</v>
      </c>
      <c r="BH57" s="328">
        <f t="shared" si="10"/>
        <v>0</v>
      </c>
      <c r="BI57" s="328">
        <f t="shared" si="10"/>
        <v>0</v>
      </c>
      <c r="BJ57" s="328">
        <f t="shared" si="10"/>
        <v>0</v>
      </c>
      <c r="BK57" s="328">
        <f t="shared" si="11"/>
        <v>0</v>
      </c>
      <c r="BL57" s="328">
        <f t="shared" si="11"/>
        <v>0</v>
      </c>
      <c r="BM57" s="328">
        <f t="shared" si="11"/>
        <v>0</v>
      </c>
      <c r="BN57" s="328">
        <f t="shared" si="11"/>
        <v>0</v>
      </c>
      <c r="BO57" s="328">
        <f t="shared" si="11"/>
        <v>0</v>
      </c>
      <c r="BP57" s="328">
        <f t="shared" si="11"/>
        <v>0</v>
      </c>
      <c r="BQ57" s="328">
        <f t="shared" si="11"/>
        <v>0</v>
      </c>
      <c r="BR57" s="328">
        <f t="shared" si="11"/>
        <v>0</v>
      </c>
      <c r="BS57" s="328">
        <f t="shared" si="11"/>
        <v>0</v>
      </c>
      <c r="BT57" s="328">
        <f t="shared" si="11"/>
        <v>0</v>
      </c>
      <c r="BU57" s="328">
        <f t="shared" si="12"/>
        <v>0</v>
      </c>
      <c r="BV57" s="328">
        <f t="shared" si="12"/>
        <v>0</v>
      </c>
      <c r="BW57" s="328">
        <f t="shared" si="12"/>
        <v>0</v>
      </c>
      <c r="BX57" s="328">
        <f t="shared" si="12"/>
        <v>0</v>
      </c>
      <c r="BY57" s="328">
        <f t="shared" si="12"/>
        <v>0</v>
      </c>
      <c r="BZ57" s="328">
        <f t="shared" si="12"/>
        <v>0</v>
      </c>
      <c r="CA57" s="328">
        <f t="shared" si="12"/>
        <v>0</v>
      </c>
      <c r="CB57" s="328">
        <f t="shared" si="12"/>
        <v>0</v>
      </c>
      <c r="CC57" s="328">
        <f t="shared" si="12"/>
        <v>0</v>
      </c>
      <c r="CD57" s="328">
        <f t="shared" si="12"/>
        <v>0</v>
      </c>
      <c r="CE57" s="328">
        <f t="shared" si="13"/>
        <v>0</v>
      </c>
      <c r="CF57" s="328">
        <f t="shared" si="13"/>
        <v>0</v>
      </c>
      <c r="CG57" s="328">
        <f t="shared" si="13"/>
        <v>0</v>
      </c>
      <c r="CH57" s="328">
        <f t="shared" si="13"/>
        <v>0</v>
      </c>
      <c r="CI57" s="328">
        <f t="shared" si="13"/>
        <v>0</v>
      </c>
      <c r="CJ57" s="328">
        <f t="shared" si="13"/>
        <v>0</v>
      </c>
      <c r="CK57" s="328">
        <f t="shared" si="13"/>
        <v>0</v>
      </c>
      <c r="CL57" s="328">
        <f t="shared" si="13"/>
        <v>0</v>
      </c>
      <c r="CM57" s="328">
        <f t="shared" si="13"/>
        <v>0</v>
      </c>
      <c r="CN57" s="328">
        <f t="shared" si="13"/>
        <v>0</v>
      </c>
      <c r="CO57" s="328">
        <f t="shared" si="14"/>
        <v>0</v>
      </c>
      <c r="CP57" s="328">
        <f t="shared" si="14"/>
        <v>0</v>
      </c>
      <c r="CQ57" s="328">
        <f t="shared" si="14"/>
        <v>0</v>
      </c>
      <c r="CR57" s="328">
        <f t="shared" si="14"/>
        <v>0</v>
      </c>
      <c r="CS57" s="328">
        <f t="shared" si="14"/>
        <v>0</v>
      </c>
      <c r="CT57" s="328">
        <f t="shared" si="14"/>
        <v>0</v>
      </c>
      <c r="CU57" s="43"/>
      <c r="CV57" s="44"/>
      <c r="CW57" s="36"/>
      <c r="CX57" s="36"/>
      <c r="CY57" s="36"/>
      <c r="CZ57" s="36"/>
    </row>
    <row r="58" spans="1:104" s="37" customFormat="1" ht="12.75">
      <c r="A58" s="42" t="str">
        <f>'Setup Page'!D32</f>
        <v>not used</v>
      </c>
      <c r="B58" s="327" t="str">
        <f>'Setup Page'!A32</f>
        <v>NA</v>
      </c>
      <c r="C58" s="328">
        <f t="shared" si="5"/>
        <v>0</v>
      </c>
      <c r="D58" s="328">
        <f t="shared" si="5"/>
        <v>0</v>
      </c>
      <c r="E58" s="328">
        <f t="shared" si="5"/>
        <v>0</v>
      </c>
      <c r="F58" s="328">
        <f t="shared" si="5"/>
        <v>0</v>
      </c>
      <c r="G58" s="328">
        <f t="shared" si="5"/>
        <v>0</v>
      </c>
      <c r="H58" s="328">
        <f t="shared" si="5"/>
        <v>0</v>
      </c>
      <c r="I58" s="328">
        <f t="shared" si="5"/>
        <v>0</v>
      </c>
      <c r="J58" s="328">
        <f t="shared" si="5"/>
        <v>0</v>
      </c>
      <c r="K58" s="328">
        <f t="shared" si="5"/>
        <v>0</v>
      </c>
      <c r="L58" s="328">
        <f t="shared" si="5"/>
        <v>0</v>
      </c>
      <c r="M58" s="328">
        <f t="shared" si="6"/>
        <v>0</v>
      </c>
      <c r="N58" s="328">
        <f t="shared" si="6"/>
        <v>0</v>
      </c>
      <c r="O58" s="328">
        <f t="shared" si="6"/>
        <v>0</v>
      </c>
      <c r="P58" s="328">
        <f t="shared" si="6"/>
        <v>0</v>
      </c>
      <c r="Q58" s="328">
        <f t="shared" si="6"/>
        <v>0</v>
      </c>
      <c r="R58" s="328">
        <f t="shared" si="6"/>
        <v>0</v>
      </c>
      <c r="S58" s="328">
        <f t="shared" si="6"/>
        <v>0</v>
      </c>
      <c r="T58" s="328">
        <f t="shared" si="6"/>
        <v>0</v>
      </c>
      <c r="U58" s="328">
        <f t="shared" si="6"/>
        <v>0</v>
      </c>
      <c r="V58" s="328">
        <f t="shared" si="6"/>
        <v>0</v>
      </c>
      <c r="W58" s="328">
        <f t="shared" si="7"/>
        <v>0</v>
      </c>
      <c r="X58" s="328">
        <f t="shared" si="7"/>
        <v>0</v>
      </c>
      <c r="Y58" s="328">
        <f t="shared" si="7"/>
        <v>0</v>
      </c>
      <c r="Z58" s="328">
        <f t="shared" si="7"/>
        <v>0</v>
      </c>
      <c r="AA58" s="328">
        <f t="shared" si="7"/>
        <v>0</v>
      </c>
      <c r="AB58" s="328">
        <f t="shared" si="7"/>
        <v>0</v>
      </c>
      <c r="AC58" s="328">
        <f t="shared" si="7"/>
        <v>0</v>
      </c>
      <c r="AD58" s="328">
        <f t="shared" si="7"/>
        <v>0</v>
      </c>
      <c r="AE58" s="328">
        <f t="shared" si="7"/>
        <v>0</v>
      </c>
      <c r="AF58" s="328">
        <f t="shared" si="7"/>
        <v>0</v>
      </c>
      <c r="AG58" s="328">
        <f t="shared" si="8"/>
        <v>0</v>
      </c>
      <c r="AH58" s="328">
        <f t="shared" si="8"/>
        <v>0</v>
      </c>
      <c r="AI58" s="328">
        <f t="shared" si="8"/>
        <v>0</v>
      </c>
      <c r="AJ58" s="328">
        <f t="shared" si="8"/>
        <v>0</v>
      </c>
      <c r="AK58" s="328">
        <f t="shared" si="8"/>
        <v>0</v>
      </c>
      <c r="AL58" s="328">
        <f t="shared" si="8"/>
        <v>0</v>
      </c>
      <c r="AM58" s="328">
        <f t="shared" si="8"/>
        <v>0</v>
      </c>
      <c r="AN58" s="328">
        <f t="shared" si="8"/>
        <v>0</v>
      </c>
      <c r="AO58" s="328">
        <f t="shared" si="8"/>
        <v>0</v>
      </c>
      <c r="AP58" s="328">
        <f t="shared" si="8"/>
        <v>0</v>
      </c>
      <c r="AQ58" s="328">
        <f t="shared" si="9"/>
        <v>0</v>
      </c>
      <c r="AR58" s="328">
        <f t="shared" si="9"/>
        <v>0</v>
      </c>
      <c r="AS58" s="328">
        <f t="shared" si="9"/>
        <v>0</v>
      </c>
      <c r="AT58" s="328">
        <f t="shared" si="9"/>
        <v>0</v>
      </c>
      <c r="AU58" s="328">
        <f t="shared" si="9"/>
        <v>0</v>
      </c>
      <c r="AV58" s="328">
        <f t="shared" si="9"/>
        <v>0</v>
      </c>
      <c r="AW58" s="328">
        <f t="shared" si="9"/>
        <v>0</v>
      </c>
      <c r="AX58" s="328">
        <f t="shared" si="9"/>
        <v>0</v>
      </c>
      <c r="AY58" s="328">
        <f t="shared" si="9"/>
        <v>0</v>
      </c>
      <c r="AZ58" s="328">
        <f t="shared" si="9"/>
        <v>0</v>
      </c>
      <c r="BA58" s="328">
        <f t="shared" si="10"/>
        <v>0</v>
      </c>
      <c r="BB58" s="328">
        <f t="shared" si="10"/>
        <v>0</v>
      </c>
      <c r="BC58" s="328">
        <f t="shared" si="10"/>
        <v>0</v>
      </c>
      <c r="BD58" s="328">
        <f t="shared" si="10"/>
        <v>0</v>
      </c>
      <c r="BE58" s="328">
        <f t="shared" si="10"/>
        <v>0</v>
      </c>
      <c r="BF58" s="328">
        <f t="shared" si="10"/>
        <v>0</v>
      </c>
      <c r="BG58" s="328">
        <f t="shared" si="10"/>
        <v>0</v>
      </c>
      <c r="BH58" s="328">
        <f t="shared" si="10"/>
        <v>0</v>
      </c>
      <c r="BI58" s="328">
        <f t="shared" si="10"/>
        <v>0</v>
      </c>
      <c r="BJ58" s="328">
        <f t="shared" si="10"/>
        <v>0</v>
      </c>
      <c r="BK58" s="328">
        <f t="shared" si="11"/>
        <v>0</v>
      </c>
      <c r="BL58" s="328">
        <f t="shared" si="11"/>
        <v>0</v>
      </c>
      <c r="BM58" s="328">
        <f t="shared" si="11"/>
        <v>0</v>
      </c>
      <c r="BN58" s="328">
        <f t="shared" si="11"/>
        <v>0</v>
      </c>
      <c r="BO58" s="328">
        <f t="shared" si="11"/>
        <v>0</v>
      </c>
      <c r="BP58" s="328">
        <f t="shared" si="11"/>
        <v>0</v>
      </c>
      <c r="BQ58" s="328">
        <f t="shared" si="11"/>
        <v>0</v>
      </c>
      <c r="BR58" s="328">
        <f t="shared" si="11"/>
        <v>0</v>
      </c>
      <c r="BS58" s="328">
        <f t="shared" si="11"/>
        <v>0</v>
      </c>
      <c r="BT58" s="328">
        <f t="shared" si="11"/>
        <v>0</v>
      </c>
      <c r="BU58" s="328">
        <f t="shared" si="12"/>
        <v>0</v>
      </c>
      <c r="BV58" s="328">
        <f t="shared" si="12"/>
        <v>0</v>
      </c>
      <c r="BW58" s="328">
        <f t="shared" si="12"/>
        <v>0</v>
      </c>
      <c r="BX58" s="328">
        <f t="shared" si="12"/>
        <v>0</v>
      </c>
      <c r="BY58" s="328">
        <f t="shared" si="12"/>
        <v>0</v>
      </c>
      <c r="BZ58" s="328">
        <f t="shared" si="12"/>
        <v>0</v>
      </c>
      <c r="CA58" s="328">
        <f t="shared" si="12"/>
        <v>0</v>
      </c>
      <c r="CB58" s="328">
        <f t="shared" si="12"/>
        <v>0</v>
      </c>
      <c r="CC58" s="328">
        <f t="shared" si="12"/>
        <v>0</v>
      </c>
      <c r="CD58" s="328">
        <f t="shared" si="12"/>
        <v>0</v>
      </c>
      <c r="CE58" s="328">
        <f t="shared" si="13"/>
        <v>0</v>
      </c>
      <c r="CF58" s="328">
        <f t="shared" si="13"/>
        <v>0</v>
      </c>
      <c r="CG58" s="328">
        <f t="shared" si="13"/>
        <v>0</v>
      </c>
      <c r="CH58" s="328">
        <f t="shared" si="13"/>
        <v>0</v>
      </c>
      <c r="CI58" s="328">
        <f t="shared" si="13"/>
        <v>0</v>
      </c>
      <c r="CJ58" s="328">
        <f t="shared" si="13"/>
        <v>0</v>
      </c>
      <c r="CK58" s="328">
        <f t="shared" si="13"/>
        <v>0</v>
      </c>
      <c r="CL58" s="328">
        <f t="shared" si="13"/>
        <v>0</v>
      </c>
      <c r="CM58" s="328">
        <f t="shared" si="13"/>
        <v>0</v>
      </c>
      <c r="CN58" s="328">
        <f t="shared" si="13"/>
        <v>0</v>
      </c>
      <c r="CO58" s="328">
        <f t="shared" si="14"/>
        <v>0</v>
      </c>
      <c r="CP58" s="328">
        <f t="shared" si="14"/>
        <v>0</v>
      </c>
      <c r="CQ58" s="328">
        <f t="shared" si="14"/>
        <v>0</v>
      </c>
      <c r="CR58" s="328">
        <f t="shared" si="14"/>
        <v>0</v>
      </c>
      <c r="CS58" s="328">
        <f t="shared" si="14"/>
        <v>0</v>
      </c>
      <c r="CT58" s="328">
        <f t="shared" si="14"/>
        <v>0</v>
      </c>
      <c r="CU58" s="43"/>
      <c r="CV58" s="44"/>
      <c r="CW58" s="36"/>
      <c r="CX58" s="36"/>
      <c r="CY58" s="36"/>
      <c r="CZ58" s="36"/>
    </row>
    <row r="59" spans="1:104" s="37" customFormat="1" ht="12.75">
      <c r="A59" s="42" t="str">
        <f>'Setup Page'!D33</f>
        <v>not used</v>
      </c>
      <c r="B59" s="327" t="str">
        <f>'Setup Page'!A33</f>
        <v>NA</v>
      </c>
      <c r="C59" s="328">
        <f t="shared" si="5"/>
        <v>0</v>
      </c>
      <c r="D59" s="328">
        <f t="shared" si="5"/>
        <v>0</v>
      </c>
      <c r="E59" s="328">
        <f t="shared" si="5"/>
        <v>0</v>
      </c>
      <c r="F59" s="328">
        <f t="shared" si="5"/>
        <v>0</v>
      </c>
      <c r="G59" s="328">
        <f t="shared" si="5"/>
        <v>0</v>
      </c>
      <c r="H59" s="328">
        <f t="shared" si="5"/>
        <v>0</v>
      </c>
      <c r="I59" s="328">
        <f t="shared" si="5"/>
        <v>0</v>
      </c>
      <c r="J59" s="328">
        <f t="shared" si="5"/>
        <v>0</v>
      </c>
      <c r="K59" s="328">
        <f t="shared" si="5"/>
        <v>0</v>
      </c>
      <c r="L59" s="328">
        <f t="shared" si="5"/>
        <v>0</v>
      </c>
      <c r="M59" s="328">
        <f t="shared" si="6"/>
        <v>0</v>
      </c>
      <c r="N59" s="328">
        <f t="shared" si="6"/>
        <v>0</v>
      </c>
      <c r="O59" s="328">
        <f t="shared" si="6"/>
        <v>0</v>
      </c>
      <c r="P59" s="328">
        <f t="shared" si="6"/>
        <v>0</v>
      </c>
      <c r="Q59" s="328">
        <f t="shared" si="6"/>
        <v>0</v>
      </c>
      <c r="R59" s="328">
        <f t="shared" si="6"/>
        <v>0</v>
      </c>
      <c r="S59" s="328">
        <f t="shared" si="6"/>
        <v>0</v>
      </c>
      <c r="T59" s="328">
        <f t="shared" si="6"/>
        <v>0</v>
      </c>
      <c r="U59" s="328">
        <f t="shared" si="6"/>
        <v>0</v>
      </c>
      <c r="V59" s="328">
        <f t="shared" si="6"/>
        <v>0</v>
      </c>
      <c r="W59" s="328">
        <f t="shared" si="7"/>
        <v>0</v>
      </c>
      <c r="X59" s="328">
        <f t="shared" si="7"/>
        <v>0</v>
      </c>
      <c r="Y59" s="328">
        <f t="shared" si="7"/>
        <v>0</v>
      </c>
      <c r="Z59" s="328">
        <f t="shared" si="7"/>
        <v>0</v>
      </c>
      <c r="AA59" s="328">
        <f t="shared" si="7"/>
        <v>0</v>
      </c>
      <c r="AB59" s="328">
        <f t="shared" si="7"/>
        <v>0</v>
      </c>
      <c r="AC59" s="328">
        <f t="shared" si="7"/>
        <v>0</v>
      </c>
      <c r="AD59" s="328">
        <f t="shared" si="7"/>
        <v>0</v>
      </c>
      <c r="AE59" s="328">
        <f t="shared" si="7"/>
        <v>0</v>
      </c>
      <c r="AF59" s="328">
        <f t="shared" si="7"/>
        <v>0</v>
      </c>
      <c r="AG59" s="328">
        <f t="shared" si="8"/>
        <v>0</v>
      </c>
      <c r="AH59" s="328">
        <f t="shared" si="8"/>
        <v>0</v>
      </c>
      <c r="AI59" s="328">
        <f t="shared" si="8"/>
        <v>0</v>
      </c>
      <c r="AJ59" s="328">
        <f t="shared" si="8"/>
        <v>0</v>
      </c>
      <c r="AK59" s="328">
        <f t="shared" si="8"/>
        <v>0</v>
      </c>
      <c r="AL59" s="328">
        <f t="shared" si="8"/>
        <v>0</v>
      </c>
      <c r="AM59" s="328">
        <f t="shared" si="8"/>
        <v>0</v>
      </c>
      <c r="AN59" s="328">
        <f t="shared" si="8"/>
        <v>0</v>
      </c>
      <c r="AO59" s="328">
        <f t="shared" si="8"/>
        <v>0</v>
      </c>
      <c r="AP59" s="328">
        <f t="shared" si="8"/>
        <v>0</v>
      </c>
      <c r="AQ59" s="328">
        <f t="shared" si="9"/>
        <v>0</v>
      </c>
      <c r="AR59" s="328">
        <f t="shared" si="9"/>
        <v>0</v>
      </c>
      <c r="AS59" s="328">
        <f t="shared" si="9"/>
        <v>0</v>
      </c>
      <c r="AT59" s="328">
        <f t="shared" si="9"/>
        <v>0</v>
      </c>
      <c r="AU59" s="328">
        <f t="shared" si="9"/>
        <v>0</v>
      </c>
      <c r="AV59" s="328">
        <f t="shared" si="9"/>
        <v>0</v>
      </c>
      <c r="AW59" s="328">
        <f t="shared" si="9"/>
        <v>0</v>
      </c>
      <c r="AX59" s="328">
        <f t="shared" si="9"/>
        <v>0</v>
      </c>
      <c r="AY59" s="328">
        <f t="shared" si="9"/>
        <v>0</v>
      </c>
      <c r="AZ59" s="328">
        <f t="shared" si="9"/>
        <v>0</v>
      </c>
      <c r="BA59" s="328">
        <f t="shared" si="10"/>
        <v>0</v>
      </c>
      <c r="BB59" s="328">
        <f t="shared" si="10"/>
        <v>0</v>
      </c>
      <c r="BC59" s="328">
        <f t="shared" si="10"/>
        <v>0</v>
      </c>
      <c r="BD59" s="328">
        <f t="shared" si="10"/>
        <v>0</v>
      </c>
      <c r="BE59" s="328">
        <f t="shared" si="10"/>
        <v>0</v>
      </c>
      <c r="BF59" s="328">
        <f t="shared" si="10"/>
        <v>0</v>
      </c>
      <c r="BG59" s="328">
        <f t="shared" si="10"/>
        <v>0</v>
      </c>
      <c r="BH59" s="328">
        <f t="shared" si="10"/>
        <v>0</v>
      </c>
      <c r="BI59" s="328">
        <f t="shared" si="10"/>
        <v>0</v>
      </c>
      <c r="BJ59" s="328">
        <f t="shared" si="10"/>
        <v>0</v>
      </c>
      <c r="BK59" s="328">
        <f t="shared" si="11"/>
        <v>0</v>
      </c>
      <c r="BL59" s="328">
        <f t="shared" si="11"/>
        <v>0</v>
      </c>
      <c r="BM59" s="328">
        <f t="shared" si="11"/>
        <v>0</v>
      </c>
      <c r="BN59" s="328">
        <f t="shared" si="11"/>
        <v>0</v>
      </c>
      <c r="BO59" s="328">
        <f t="shared" si="11"/>
        <v>0</v>
      </c>
      <c r="BP59" s="328">
        <f t="shared" si="11"/>
        <v>0</v>
      </c>
      <c r="BQ59" s="328">
        <f t="shared" si="11"/>
        <v>0</v>
      </c>
      <c r="BR59" s="328">
        <f t="shared" si="11"/>
        <v>0</v>
      </c>
      <c r="BS59" s="328">
        <f t="shared" si="11"/>
        <v>0</v>
      </c>
      <c r="BT59" s="328">
        <f t="shared" si="11"/>
        <v>0</v>
      </c>
      <c r="BU59" s="328">
        <f t="shared" si="12"/>
        <v>0</v>
      </c>
      <c r="BV59" s="328">
        <f t="shared" si="12"/>
        <v>0</v>
      </c>
      <c r="BW59" s="328">
        <f t="shared" si="12"/>
        <v>0</v>
      </c>
      <c r="BX59" s="328">
        <f t="shared" si="12"/>
        <v>0</v>
      </c>
      <c r="BY59" s="328">
        <f t="shared" si="12"/>
        <v>0</v>
      </c>
      <c r="BZ59" s="328">
        <f t="shared" si="12"/>
        <v>0</v>
      </c>
      <c r="CA59" s="328">
        <f t="shared" si="12"/>
        <v>0</v>
      </c>
      <c r="CB59" s="328">
        <f t="shared" si="12"/>
        <v>0</v>
      </c>
      <c r="CC59" s="328">
        <f t="shared" si="12"/>
        <v>0</v>
      </c>
      <c r="CD59" s="328">
        <f t="shared" si="12"/>
        <v>0</v>
      </c>
      <c r="CE59" s="328">
        <f t="shared" si="13"/>
        <v>0</v>
      </c>
      <c r="CF59" s="328">
        <f t="shared" si="13"/>
        <v>0</v>
      </c>
      <c r="CG59" s="328">
        <f t="shared" si="13"/>
        <v>0</v>
      </c>
      <c r="CH59" s="328">
        <f t="shared" si="13"/>
        <v>0</v>
      </c>
      <c r="CI59" s="328">
        <f t="shared" si="13"/>
        <v>0</v>
      </c>
      <c r="CJ59" s="328">
        <f t="shared" si="13"/>
        <v>0</v>
      </c>
      <c r="CK59" s="328">
        <f t="shared" si="13"/>
        <v>0</v>
      </c>
      <c r="CL59" s="328">
        <f t="shared" si="13"/>
        <v>0</v>
      </c>
      <c r="CM59" s="328">
        <f t="shared" si="13"/>
        <v>0</v>
      </c>
      <c r="CN59" s="328">
        <f t="shared" si="13"/>
        <v>0</v>
      </c>
      <c r="CO59" s="328">
        <f t="shared" si="14"/>
        <v>0</v>
      </c>
      <c r="CP59" s="328">
        <f t="shared" si="14"/>
        <v>0</v>
      </c>
      <c r="CQ59" s="328">
        <f t="shared" si="14"/>
        <v>0</v>
      </c>
      <c r="CR59" s="328">
        <f t="shared" si="14"/>
        <v>0</v>
      </c>
      <c r="CS59" s="328">
        <f t="shared" si="14"/>
        <v>0</v>
      </c>
      <c r="CT59" s="328">
        <f t="shared" si="14"/>
        <v>0</v>
      </c>
      <c r="CU59" s="47">
        <f t="shared" si="15"/>
        <v>0</v>
      </c>
      <c r="CV59" s="44" t="str">
        <f t="shared" si="16"/>
        <v>not used</v>
      </c>
      <c r="CW59" s="36"/>
      <c r="CX59" s="36"/>
      <c r="CY59" s="36"/>
      <c r="CZ59" s="36"/>
    </row>
    <row r="60" spans="1:104" s="37" customFormat="1" ht="13.5" thickBot="1">
      <c r="A60" s="45"/>
      <c r="B60" s="45"/>
      <c r="C60" s="48">
        <f aca="true" t="shared" si="17" ref="C60:AH60">+COUNTIF(C9:C42,"")</f>
        <v>34</v>
      </c>
      <c r="D60" s="48">
        <f t="shared" si="17"/>
        <v>34</v>
      </c>
      <c r="E60" s="48">
        <f t="shared" si="17"/>
        <v>34</v>
      </c>
      <c r="F60" s="48">
        <f t="shared" si="17"/>
        <v>34</v>
      </c>
      <c r="G60" s="48">
        <f t="shared" si="17"/>
        <v>34</v>
      </c>
      <c r="H60" s="48">
        <f t="shared" si="17"/>
        <v>34</v>
      </c>
      <c r="I60" s="48">
        <f t="shared" si="17"/>
        <v>34</v>
      </c>
      <c r="J60" s="48">
        <f t="shared" si="17"/>
        <v>34</v>
      </c>
      <c r="K60" s="48">
        <f t="shared" si="17"/>
        <v>34</v>
      </c>
      <c r="L60" s="48">
        <f t="shared" si="17"/>
        <v>34</v>
      </c>
      <c r="M60" s="48">
        <f t="shared" si="17"/>
        <v>34</v>
      </c>
      <c r="N60" s="48">
        <f t="shared" si="17"/>
        <v>34</v>
      </c>
      <c r="O60" s="48">
        <f t="shared" si="17"/>
        <v>34</v>
      </c>
      <c r="P60" s="48">
        <f t="shared" si="17"/>
        <v>34</v>
      </c>
      <c r="Q60" s="48">
        <f t="shared" si="17"/>
        <v>34</v>
      </c>
      <c r="R60" s="48">
        <f t="shared" si="17"/>
        <v>34</v>
      </c>
      <c r="S60" s="48">
        <f t="shared" si="17"/>
        <v>34</v>
      </c>
      <c r="T60" s="48">
        <f t="shared" si="17"/>
        <v>34</v>
      </c>
      <c r="U60" s="48">
        <f t="shared" si="17"/>
        <v>34</v>
      </c>
      <c r="V60" s="48">
        <f t="shared" si="17"/>
        <v>34</v>
      </c>
      <c r="W60" s="48">
        <f t="shared" si="17"/>
        <v>34</v>
      </c>
      <c r="X60" s="48">
        <f t="shared" si="17"/>
        <v>34</v>
      </c>
      <c r="Y60" s="48">
        <f t="shared" si="17"/>
        <v>34</v>
      </c>
      <c r="Z60" s="48">
        <f t="shared" si="17"/>
        <v>34</v>
      </c>
      <c r="AA60" s="48">
        <f t="shared" si="17"/>
        <v>34</v>
      </c>
      <c r="AB60" s="48">
        <f t="shared" si="17"/>
        <v>34</v>
      </c>
      <c r="AC60" s="48">
        <f t="shared" si="17"/>
        <v>34</v>
      </c>
      <c r="AD60" s="48">
        <f t="shared" si="17"/>
        <v>34</v>
      </c>
      <c r="AE60" s="48">
        <f t="shared" si="17"/>
        <v>34</v>
      </c>
      <c r="AF60" s="48">
        <f t="shared" si="17"/>
        <v>34</v>
      </c>
      <c r="AG60" s="48">
        <f t="shared" si="17"/>
        <v>34</v>
      </c>
      <c r="AH60" s="48">
        <f t="shared" si="17"/>
        <v>34</v>
      </c>
      <c r="AI60" s="48">
        <f aca="true" t="shared" si="18" ref="AI60:BN60">+COUNTIF(AI9:AI42,"")</f>
        <v>34</v>
      </c>
      <c r="AJ60" s="48">
        <f t="shared" si="18"/>
        <v>34</v>
      </c>
      <c r="AK60" s="48">
        <f t="shared" si="18"/>
        <v>34</v>
      </c>
      <c r="AL60" s="48">
        <f t="shared" si="18"/>
        <v>34</v>
      </c>
      <c r="AM60" s="48">
        <f t="shared" si="18"/>
        <v>34</v>
      </c>
      <c r="AN60" s="48">
        <f t="shared" si="18"/>
        <v>34</v>
      </c>
      <c r="AO60" s="48">
        <f t="shared" si="18"/>
        <v>34</v>
      </c>
      <c r="AP60" s="48">
        <f t="shared" si="18"/>
        <v>34</v>
      </c>
      <c r="AQ60" s="48">
        <f t="shared" si="18"/>
        <v>34</v>
      </c>
      <c r="AR60" s="48">
        <f t="shared" si="18"/>
        <v>34</v>
      </c>
      <c r="AS60" s="48">
        <f t="shared" si="18"/>
        <v>34</v>
      </c>
      <c r="AT60" s="48">
        <f t="shared" si="18"/>
        <v>34</v>
      </c>
      <c r="AU60" s="48">
        <f t="shared" si="18"/>
        <v>34</v>
      </c>
      <c r="AV60" s="48">
        <f t="shared" si="18"/>
        <v>34</v>
      </c>
      <c r="AW60" s="48">
        <f t="shared" si="18"/>
        <v>34</v>
      </c>
      <c r="AX60" s="48">
        <f t="shared" si="18"/>
        <v>34</v>
      </c>
      <c r="AY60" s="48">
        <f t="shared" si="18"/>
        <v>34</v>
      </c>
      <c r="AZ60" s="48">
        <f t="shared" si="18"/>
        <v>34</v>
      </c>
      <c r="BA60" s="48">
        <f t="shared" si="18"/>
        <v>34</v>
      </c>
      <c r="BB60" s="48">
        <f t="shared" si="18"/>
        <v>34</v>
      </c>
      <c r="BC60" s="48">
        <f t="shared" si="18"/>
        <v>34</v>
      </c>
      <c r="BD60" s="48">
        <f t="shared" si="18"/>
        <v>34</v>
      </c>
      <c r="BE60" s="48">
        <f t="shared" si="18"/>
        <v>34</v>
      </c>
      <c r="BF60" s="48">
        <f t="shared" si="18"/>
        <v>34</v>
      </c>
      <c r="BG60" s="48">
        <f t="shared" si="18"/>
        <v>34</v>
      </c>
      <c r="BH60" s="48">
        <f t="shared" si="18"/>
        <v>34</v>
      </c>
      <c r="BI60" s="48">
        <f t="shared" si="18"/>
        <v>34</v>
      </c>
      <c r="BJ60" s="48">
        <f t="shared" si="18"/>
        <v>34</v>
      </c>
      <c r="BK60" s="48">
        <f t="shared" si="18"/>
        <v>34</v>
      </c>
      <c r="BL60" s="48">
        <f t="shared" si="18"/>
        <v>34</v>
      </c>
      <c r="BM60" s="48">
        <f t="shared" si="18"/>
        <v>34</v>
      </c>
      <c r="BN60" s="48">
        <f t="shared" si="18"/>
        <v>34</v>
      </c>
      <c r="BO60" s="48">
        <f aca="true" t="shared" si="19" ref="BO60:CT60">+COUNTIF(BO9:BO42,"")</f>
        <v>34</v>
      </c>
      <c r="BP60" s="48">
        <f t="shared" si="19"/>
        <v>34</v>
      </c>
      <c r="BQ60" s="48">
        <f t="shared" si="19"/>
        <v>34</v>
      </c>
      <c r="BR60" s="48">
        <f t="shared" si="19"/>
        <v>34</v>
      </c>
      <c r="BS60" s="48">
        <f t="shared" si="19"/>
        <v>34</v>
      </c>
      <c r="BT60" s="48">
        <f t="shared" si="19"/>
        <v>34</v>
      </c>
      <c r="BU60" s="48">
        <f t="shared" si="19"/>
        <v>34</v>
      </c>
      <c r="BV60" s="48">
        <f t="shared" si="19"/>
        <v>34</v>
      </c>
      <c r="BW60" s="48">
        <f t="shared" si="19"/>
        <v>34</v>
      </c>
      <c r="BX60" s="48">
        <f t="shared" si="19"/>
        <v>34</v>
      </c>
      <c r="BY60" s="48">
        <f t="shared" si="19"/>
        <v>34</v>
      </c>
      <c r="BZ60" s="48">
        <f t="shared" si="19"/>
        <v>34</v>
      </c>
      <c r="CA60" s="48">
        <f t="shared" si="19"/>
        <v>34</v>
      </c>
      <c r="CB60" s="48">
        <f t="shared" si="19"/>
        <v>34</v>
      </c>
      <c r="CC60" s="48">
        <f t="shared" si="19"/>
        <v>34</v>
      </c>
      <c r="CD60" s="48">
        <f t="shared" si="19"/>
        <v>34</v>
      </c>
      <c r="CE60" s="48">
        <f t="shared" si="19"/>
        <v>34</v>
      </c>
      <c r="CF60" s="48">
        <f t="shared" si="19"/>
        <v>34</v>
      </c>
      <c r="CG60" s="48">
        <f t="shared" si="19"/>
        <v>34</v>
      </c>
      <c r="CH60" s="48">
        <f t="shared" si="19"/>
        <v>34</v>
      </c>
      <c r="CI60" s="48">
        <f t="shared" si="19"/>
        <v>34</v>
      </c>
      <c r="CJ60" s="48">
        <f t="shared" si="19"/>
        <v>34</v>
      </c>
      <c r="CK60" s="48">
        <f t="shared" si="19"/>
        <v>34</v>
      </c>
      <c r="CL60" s="48">
        <f t="shared" si="19"/>
        <v>34</v>
      </c>
      <c r="CM60" s="48">
        <f t="shared" si="19"/>
        <v>34</v>
      </c>
      <c r="CN60" s="48">
        <f t="shared" si="19"/>
        <v>34</v>
      </c>
      <c r="CO60" s="48">
        <f t="shared" si="19"/>
        <v>34</v>
      </c>
      <c r="CP60" s="48">
        <f t="shared" si="19"/>
        <v>34</v>
      </c>
      <c r="CQ60" s="48">
        <f t="shared" si="19"/>
        <v>34</v>
      </c>
      <c r="CR60" s="48">
        <f t="shared" si="19"/>
        <v>34</v>
      </c>
      <c r="CS60" s="48">
        <f t="shared" si="19"/>
        <v>34</v>
      </c>
      <c r="CT60" s="48">
        <f t="shared" si="19"/>
        <v>34</v>
      </c>
      <c r="CU60" s="49">
        <f t="shared" si="15"/>
        <v>3264</v>
      </c>
      <c r="CV60" s="44" t="s">
        <v>14</v>
      </c>
      <c r="CW60" s="36"/>
      <c r="CX60" s="36"/>
      <c r="CY60" s="36"/>
      <c r="CZ60" s="36"/>
    </row>
    <row r="61" spans="1:104" s="37" customFormat="1" ht="12.75">
      <c r="A61" s="50"/>
      <c r="B61" s="51"/>
      <c r="C61" s="52"/>
      <c r="D61" s="52"/>
      <c r="E61" s="53" t="s">
        <v>15</v>
      </c>
      <c r="F61" s="52"/>
      <c r="G61" s="52"/>
      <c r="H61" s="52"/>
      <c r="I61" s="52"/>
      <c r="J61" s="52"/>
      <c r="K61" s="52"/>
      <c r="L61" s="52"/>
      <c r="M61" s="52"/>
      <c r="N61" s="52"/>
      <c r="O61" s="54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7"/>
      <c r="CV61" s="44"/>
      <c r="CW61" s="36"/>
      <c r="CX61" s="36"/>
      <c r="CY61" s="36"/>
      <c r="CZ61" s="36"/>
    </row>
    <row r="62" spans="1:104" s="37" customFormat="1" ht="12.75">
      <c r="A62" s="55" t="s">
        <v>16</v>
      </c>
      <c r="B62" s="55"/>
      <c r="C62" s="56"/>
      <c r="D62" s="56"/>
      <c r="E62" s="57" t="s">
        <v>17</v>
      </c>
      <c r="F62" s="56"/>
      <c r="G62" s="56"/>
      <c r="H62" s="56"/>
      <c r="I62" s="56"/>
      <c r="J62" s="56"/>
      <c r="K62" s="56"/>
      <c r="L62" s="56"/>
      <c r="M62" s="56"/>
      <c r="N62" s="65" t="s">
        <v>18</v>
      </c>
      <c r="O62" s="58"/>
      <c r="P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41"/>
      <c r="CT62" s="41"/>
      <c r="CU62" s="36"/>
      <c r="CV62" s="36"/>
      <c r="CW62" s="36"/>
      <c r="CX62" s="36"/>
      <c r="CY62" s="36"/>
      <c r="CZ62" s="36"/>
    </row>
    <row r="63" spans="1:104" ht="12.75">
      <c r="A63" s="59"/>
      <c r="B63" s="60"/>
      <c r="C63" s="60"/>
      <c r="D63" s="60"/>
      <c r="E63" s="57" t="s">
        <v>19</v>
      </c>
      <c r="F63" s="85"/>
      <c r="G63" s="85"/>
      <c r="H63" s="85"/>
      <c r="I63" s="85"/>
      <c r="J63" s="65" t="s">
        <v>20</v>
      </c>
      <c r="K63" s="65" t="s">
        <v>21</v>
      </c>
      <c r="L63" s="65" t="s">
        <v>22</v>
      </c>
      <c r="M63" s="65" t="s">
        <v>23</v>
      </c>
      <c r="N63" s="65" t="s">
        <v>23</v>
      </c>
      <c r="O63" s="81"/>
      <c r="P63" s="41"/>
      <c r="U63" s="41"/>
      <c r="V63" s="41"/>
      <c r="W63" s="41"/>
      <c r="X63" s="9"/>
      <c r="Y63" s="9"/>
      <c r="Z63" s="9"/>
      <c r="AA63" s="9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41"/>
      <c r="CT63" s="41"/>
      <c r="CU63" s="6"/>
      <c r="CV63" s="6"/>
      <c r="CW63" s="6"/>
      <c r="CX63" s="6"/>
      <c r="CY63" s="6"/>
      <c r="CZ63" s="6"/>
    </row>
    <row r="64" spans="1:104" ht="12.75" customHeight="1">
      <c r="A64" s="61" t="s">
        <v>24</v>
      </c>
      <c r="B64" s="62"/>
      <c r="C64" s="290"/>
      <c r="D64" s="290"/>
      <c r="E64" s="63">
        <f>+SUM(D65:D75)</f>
        <v>65</v>
      </c>
      <c r="F64" s="64"/>
      <c r="G64" s="85"/>
      <c r="H64" s="85"/>
      <c r="I64" s="85"/>
      <c r="J64" s="65" t="s">
        <v>25</v>
      </c>
      <c r="K64" s="65" t="s">
        <v>26</v>
      </c>
      <c r="L64" s="65" t="s">
        <v>26</v>
      </c>
      <c r="M64" s="65" t="s">
        <v>27</v>
      </c>
      <c r="N64" s="66" t="s">
        <v>28</v>
      </c>
      <c r="O64" s="81"/>
      <c r="P64" s="41"/>
      <c r="U64" s="41"/>
      <c r="V64" s="41"/>
      <c r="W64" s="41"/>
      <c r="X64" s="67"/>
      <c r="Y64" s="6"/>
      <c r="Z64" s="6"/>
      <c r="AA64" s="6"/>
      <c r="AB64" s="6"/>
      <c r="AC64" s="6"/>
      <c r="AD64" s="6"/>
      <c r="AE64" s="9"/>
      <c r="AF64" s="67"/>
      <c r="AG64" s="68"/>
      <c r="AH64" s="69"/>
      <c r="AI64" s="9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41"/>
      <c r="CT64" s="41"/>
      <c r="CU64" s="6"/>
      <c r="CV64" s="6"/>
      <c r="CW64" s="6"/>
      <c r="CX64" s="6"/>
      <c r="CY64" s="6"/>
      <c r="CZ64" s="6"/>
    </row>
    <row r="65" spans="1:102" ht="12.75" customHeight="1">
      <c r="A65" s="291" t="s">
        <v>5</v>
      </c>
      <c r="B65" s="292"/>
      <c r="C65" s="293"/>
      <c r="D65" s="70">
        <v>5</v>
      </c>
      <c r="E65" s="73"/>
      <c r="F65" s="71">
        <f>+CU45</f>
        <v>0</v>
      </c>
      <c r="G65" s="73"/>
      <c r="H65" s="73"/>
      <c r="I65" s="73"/>
      <c r="J65" s="72"/>
      <c r="K65" s="72"/>
      <c r="L65" s="294">
        <f>+F65+K65</f>
        <v>0</v>
      </c>
      <c r="M65" s="75">
        <v>0</v>
      </c>
      <c r="N65" s="73">
        <f>IF(M65="",0,+L65-M65)</f>
        <v>0</v>
      </c>
      <c r="O65" s="81"/>
      <c r="P65" s="41"/>
      <c r="U65" s="41"/>
      <c r="V65" s="41"/>
      <c r="W65" s="41"/>
      <c r="X65" s="9"/>
      <c r="Y65" s="9"/>
      <c r="Z65" s="74"/>
      <c r="AA65" s="74"/>
      <c r="AB65" s="74"/>
      <c r="AC65" s="74"/>
      <c r="AD65" s="74"/>
      <c r="AE65" s="9"/>
      <c r="AF65" s="9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</row>
    <row r="66" spans="1:102" ht="12.75" customHeight="1">
      <c r="A66" s="295" t="s">
        <v>6</v>
      </c>
      <c r="B66" s="296"/>
      <c r="C66" s="296"/>
      <c r="D66" s="72">
        <v>5</v>
      </c>
      <c r="E66" s="73"/>
      <c r="F66" s="71">
        <f>+CU46</f>
        <v>0</v>
      </c>
      <c r="G66" s="73"/>
      <c r="H66" s="73"/>
      <c r="I66" s="73"/>
      <c r="J66" s="72"/>
      <c r="K66" s="72"/>
      <c r="L66" s="72"/>
      <c r="M66" s="72"/>
      <c r="N66" s="72"/>
      <c r="O66" s="81"/>
      <c r="P66" s="41"/>
      <c r="U66" s="41"/>
      <c r="V66" s="41"/>
      <c r="W66" s="41"/>
      <c r="X66" s="6"/>
      <c r="Y66" s="6"/>
      <c r="Z66" s="6"/>
      <c r="AA66" s="6"/>
      <c r="AB66" s="11"/>
      <c r="AC66" s="11"/>
      <c r="AD66" s="11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</row>
    <row r="67" spans="1:102" ht="12.75">
      <c r="A67" s="295" t="s">
        <v>7</v>
      </c>
      <c r="B67" s="296"/>
      <c r="C67" s="296"/>
      <c r="D67" s="72">
        <v>5</v>
      </c>
      <c r="E67" s="73"/>
      <c r="F67" s="71">
        <f>+CU47</f>
        <v>0</v>
      </c>
      <c r="G67" s="73"/>
      <c r="H67" s="73"/>
      <c r="I67" s="73"/>
      <c r="J67" s="72"/>
      <c r="K67" s="72"/>
      <c r="L67" s="72"/>
      <c r="M67" s="72"/>
      <c r="N67" s="72"/>
      <c r="O67" s="81"/>
      <c r="P67" s="41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</row>
    <row r="68" spans="1:104" ht="12.75">
      <c r="A68" s="295" t="s">
        <v>8</v>
      </c>
      <c r="B68" s="296"/>
      <c r="C68" s="296"/>
      <c r="D68" s="70">
        <v>5</v>
      </c>
      <c r="E68" s="73"/>
      <c r="F68" s="75">
        <f>+CU48</f>
        <v>0</v>
      </c>
      <c r="G68" s="73"/>
      <c r="H68" s="73"/>
      <c r="I68" s="73"/>
      <c r="J68" s="70">
        <f>IF($D$78=0,0,+D68/($D$78))</f>
        <v>0.1</v>
      </c>
      <c r="K68" s="294">
        <f>+J68*$F$67</f>
        <v>0</v>
      </c>
      <c r="L68" s="294">
        <f>+F68+K68</f>
        <v>0</v>
      </c>
      <c r="M68" s="72"/>
      <c r="N68" s="72"/>
      <c r="O68" s="81"/>
      <c r="P68" s="41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</row>
    <row r="69" spans="1:104" ht="12.75">
      <c r="A69" s="295" t="s">
        <v>9</v>
      </c>
      <c r="B69" s="296"/>
      <c r="C69" s="296"/>
      <c r="D69" s="70">
        <v>5</v>
      </c>
      <c r="E69" s="73"/>
      <c r="F69" s="75">
        <f>+CU49</f>
        <v>0</v>
      </c>
      <c r="G69" s="73"/>
      <c r="H69" s="73"/>
      <c r="I69" s="73"/>
      <c r="J69" s="70">
        <f>IF($D$78=0,0,+D69/($D$78))</f>
        <v>0.1</v>
      </c>
      <c r="K69" s="294">
        <f>+J69*$F$67</f>
        <v>0</v>
      </c>
      <c r="L69" s="294">
        <f>+F69+K69</f>
        <v>0</v>
      </c>
      <c r="M69" s="72"/>
      <c r="N69" s="72"/>
      <c r="O69" s="81"/>
      <c r="P69" s="41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</row>
    <row r="70" spans="1:104" ht="12.75">
      <c r="A70" s="295" t="s">
        <v>29</v>
      </c>
      <c r="B70" s="296"/>
      <c r="C70" s="296"/>
      <c r="D70" s="72"/>
      <c r="E70" s="73"/>
      <c r="F70" s="72"/>
      <c r="G70" s="73"/>
      <c r="H70" s="73"/>
      <c r="I70" s="73"/>
      <c r="J70" s="72"/>
      <c r="K70" s="72"/>
      <c r="L70" s="294">
        <f>+L68+L69</f>
        <v>0</v>
      </c>
      <c r="M70" s="75">
        <v>0</v>
      </c>
      <c r="N70" s="73">
        <f aca="true" t="shared" si="20" ref="N70:N75">IF(M70="",0,+L70-M70)</f>
        <v>0</v>
      </c>
      <c r="O70" s="81"/>
      <c r="P70" s="41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</row>
    <row r="71" spans="1:104" ht="12.75">
      <c r="A71" s="295" t="s">
        <v>10</v>
      </c>
      <c r="B71" s="296"/>
      <c r="C71" s="296"/>
      <c r="D71" s="70">
        <v>5</v>
      </c>
      <c r="E71" s="73"/>
      <c r="F71" s="75">
        <f aca="true" t="shared" si="21" ref="F71:F76">+CU50</f>
        <v>0</v>
      </c>
      <c r="G71" s="73"/>
      <c r="H71" s="73"/>
      <c r="I71" s="73"/>
      <c r="J71" s="70">
        <f>IF($D$78=0,0,+D71/($D$78))</f>
        <v>0.1</v>
      </c>
      <c r="K71" s="294">
        <f>+J71*$F$67</f>
        <v>0</v>
      </c>
      <c r="L71" s="294">
        <f>+F71+K71</f>
        <v>0</v>
      </c>
      <c r="M71" s="75">
        <v>0</v>
      </c>
      <c r="N71" s="73">
        <f t="shared" si="20"/>
        <v>0</v>
      </c>
      <c r="O71" s="81"/>
      <c r="P71" s="41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</row>
    <row r="72" spans="1:104" ht="12.75">
      <c r="A72" s="295" t="s">
        <v>30</v>
      </c>
      <c r="B72" s="296"/>
      <c r="C72" s="296"/>
      <c r="D72" s="70">
        <v>20</v>
      </c>
      <c r="E72" s="73"/>
      <c r="F72" s="71">
        <f t="shared" si="21"/>
        <v>0</v>
      </c>
      <c r="G72" s="73"/>
      <c r="H72" s="73"/>
      <c r="I72" s="73"/>
      <c r="J72" s="70">
        <f>IF($D$78=0,0,+D72/($D$78))</f>
        <v>0.4</v>
      </c>
      <c r="K72" s="75">
        <f>+J72*$F$67</f>
        <v>0</v>
      </c>
      <c r="L72" s="75">
        <f>+F72+K72</f>
        <v>0</v>
      </c>
      <c r="M72" s="75">
        <v>0</v>
      </c>
      <c r="N72" s="73">
        <f t="shared" si="20"/>
        <v>0</v>
      </c>
      <c r="O72" s="81"/>
      <c r="P72" s="41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</row>
    <row r="73" spans="1:104" ht="12.75">
      <c r="A73" s="295" t="s">
        <v>11</v>
      </c>
      <c r="B73" s="296"/>
      <c r="C73" s="296"/>
      <c r="D73" s="70">
        <v>5</v>
      </c>
      <c r="E73" s="73"/>
      <c r="F73" s="71">
        <f t="shared" si="21"/>
        <v>0</v>
      </c>
      <c r="G73" s="73"/>
      <c r="H73" s="73"/>
      <c r="I73" s="73"/>
      <c r="J73" s="70">
        <f>IF($D$78=0,0,+D73/($D$78))</f>
        <v>0.1</v>
      </c>
      <c r="K73" s="75">
        <f>+J73*$F$67</f>
        <v>0</v>
      </c>
      <c r="L73" s="75">
        <f>+F73+K73</f>
        <v>0</v>
      </c>
      <c r="M73" s="75">
        <v>0</v>
      </c>
      <c r="N73" s="73">
        <f t="shared" si="20"/>
        <v>0</v>
      </c>
      <c r="O73" s="81"/>
      <c r="P73" s="41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</row>
    <row r="74" spans="1:16" ht="12.75">
      <c r="A74" s="295" t="s">
        <v>12</v>
      </c>
      <c r="B74" s="296"/>
      <c r="C74" s="296"/>
      <c r="D74" s="70">
        <v>5</v>
      </c>
      <c r="E74" s="73"/>
      <c r="F74" s="71">
        <f t="shared" si="21"/>
        <v>0</v>
      </c>
      <c r="G74" s="73"/>
      <c r="H74" s="73"/>
      <c r="I74" s="73"/>
      <c r="J74" s="70">
        <f>IF($D$78=0,0,+D74/($D$78))</f>
        <v>0.1</v>
      </c>
      <c r="K74" s="75">
        <f>+J74*$F$67</f>
        <v>0</v>
      </c>
      <c r="L74" s="75">
        <f>+F74+K74</f>
        <v>0</v>
      </c>
      <c r="M74" s="75">
        <v>0</v>
      </c>
      <c r="N74" s="73">
        <f t="shared" si="20"/>
        <v>0</v>
      </c>
      <c r="O74" s="81"/>
      <c r="P74" s="41"/>
    </row>
    <row r="75" spans="1:16" ht="12.75">
      <c r="A75" s="295" t="s">
        <v>13</v>
      </c>
      <c r="B75" s="296"/>
      <c r="C75" s="296"/>
      <c r="D75" s="70">
        <v>5</v>
      </c>
      <c r="E75" s="73"/>
      <c r="F75" s="71">
        <f t="shared" si="21"/>
        <v>0</v>
      </c>
      <c r="G75" s="73"/>
      <c r="H75" s="73"/>
      <c r="I75" s="73"/>
      <c r="J75" s="70">
        <f>IF($D$78=0,0,+D75/($D$78))</f>
        <v>0.1</v>
      </c>
      <c r="K75" s="75">
        <f>+J75*$F$67</f>
        <v>0</v>
      </c>
      <c r="L75" s="75">
        <f>+F75+K75</f>
        <v>0</v>
      </c>
      <c r="M75" s="75">
        <v>0</v>
      </c>
      <c r="N75" s="73">
        <f t="shared" si="20"/>
        <v>0</v>
      </c>
      <c r="O75" s="81"/>
      <c r="P75" s="41"/>
    </row>
    <row r="76" spans="1:16" ht="12.75">
      <c r="A76" s="297" t="s">
        <v>31</v>
      </c>
      <c r="B76" s="298"/>
      <c r="C76" s="298"/>
      <c r="D76" s="76">
        <v>751</v>
      </c>
      <c r="E76" s="77"/>
      <c r="F76" s="78">
        <f t="shared" si="21"/>
        <v>0</v>
      </c>
      <c r="G76" s="73"/>
      <c r="H76" s="73"/>
      <c r="I76" s="73"/>
      <c r="J76" s="79"/>
      <c r="K76" s="79"/>
      <c r="L76" s="79"/>
      <c r="M76" s="79"/>
      <c r="N76" s="79"/>
      <c r="O76" s="81"/>
      <c r="P76" s="41"/>
    </row>
    <row r="77" spans="1:15" ht="12.75">
      <c r="A77" s="297" t="s">
        <v>32</v>
      </c>
      <c r="B77" s="298"/>
      <c r="C77" s="298"/>
      <c r="D77" s="76">
        <v>751</v>
      </c>
      <c r="E77" s="77"/>
      <c r="F77" s="78">
        <f>+CU59</f>
        <v>0</v>
      </c>
      <c r="G77" s="73"/>
      <c r="H77" s="73"/>
      <c r="I77" s="73"/>
      <c r="J77" s="79"/>
      <c r="K77" s="79"/>
      <c r="L77" s="80"/>
      <c r="M77" s="79"/>
      <c r="N77" s="79"/>
      <c r="O77" s="81"/>
    </row>
    <row r="78" spans="1:15" ht="12.75">
      <c r="A78" s="82"/>
      <c r="B78" s="82"/>
      <c r="C78" s="299" t="s">
        <v>33</v>
      </c>
      <c r="D78" s="83">
        <f>+E64-D66-D67-D65</f>
        <v>50</v>
      </c>
      <c r="E78" s="73"/>
      <c r="F78" s="73"/>
      <c r="G78" s="73"/>
      <c r="H78" s="73"/>
      <c r="I78" s="73"/>
      <c r="J78" s="75">
        <f>+SUM(J65:J77)</f>
        <v>1</v>
      </c>
      <c r="K78" s="75">
        <f>+SUM(K65:K77)</f>
        <v>0</v>
      </c>
      <c r="L78" s="71">
        <f>+SUM(L65:L77)-L68-L69</f>
        <v>0</v>
      </c>
      <c r="M78" s="75">
        <f>+SUM(M65:M77)</f>
        <v>0</v>
      </c>
      <c r="N78" s="75">
        <f>+SUM(N65:N77)</f>
        <v>0</v>
      </c>
      <c r="O78" s="81"/>
    </row>
    <row r="79" spans="1:15" ht="12.75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1"/>
    </row>
    <row r="80" spans="1:15" ht="12.75">
      <c r="A80" s="84"/>
      <c r="B80" s="85"/>
      <c r="C80" s="85"/>
      <c r="D80" s="85"/>
      <c r="E80" s="85"/>
      <c r="F80" s="85"/>
      <c r="G80" s="85"/>
      <c r="H80" s="300"/>
      <c r="I80" s="300"/>
      <c r="J80" s="301" t="s">
        <v>34</v>
      </c>
      <c r="K80" s="391">
        <f>+L78</f>
        <v>0</v>
      </c>
      <c r="L80" s="391"/>
      <c r="M80" s="85"/>
      <c r="N80" s="86"/>
      <c r="O80" s="81"/>
    </row>
    <row r="81" spans="1:15" ht="13.5" thickBot="1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/>
    </row>
  </sheetData>
  <sheetProtection password="D915" sheet="1" objects="1" scenarios="1"/>
  <mergeCells count="50"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S5:BT5"/>
    <mergeCell ref="CQ5:CR5"/>
    <mergeCell ref="CS5:CT5"/>
    <mergeCell ref="CE5:CF5"/>
    <mergeCell ref="CG5:CH5"/>
    <mergeCell ref="CI5:CJ5"/>
    <mergeCell ref="CK5:CL5"/>
    <mergeCell ref="BU5:BV5"/>
    <mergeCell ref="B6:B7"/>
    <mergeCell ref="K80:L80"/>
    <mergeCell ref="CM5:CN5"/>
    <mergeCell ref="CO5:CP5"/>
    <mergeCell ref="BW5:BX5"/>
    <mergeCell ref="BY5:BZ5"/>
    <mergeCell ref="CA5:CB5"/>
    <mergeCell ref="CC5:CD5"/>
    <mergeCell ref="BO5:BP5"/>
    <mergeCell ref="BQ5:BR5"/>
  </mergeCells>
  <printOptions horizontalCentered="1" verticalCentered="1"/>
  <pageMargins left="0.15" right="0.15" top="0.25" bottom="0.5" header="0.25" footer="0.25"/>
  <pageSetup cellComments="asDisplayed" fitToHeight="1" fitToWidth="1" horizontalDpi="600" verticalDpi="600" orientation="landscape" scale="30" r:id="rId2"/>
  <headerFooter alignWithMargins="0">
    <oddHeader>&amp;C&amp;"Arial,Bold"&amp;12&amp;A</oddHeader>
    <oddFooter>&amp;L&amp;8Printed on: &amp;D &amp;T&amp;R&amp;8&amp;F 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robert.e.patton@usps.gov</Manager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Programmable PS Form 1994 Scheduling Paint Tool</dc:title>
  <dc:subject>Staffing and Scheduling Tools</dc:subject>
  <dc:creator>Robert E Patton - 202-268-8817</dc:creator>
  <cp:keywords>Programmable PS Form 1994 Scheduling Paint Tool</cp:keywords>
  <dc:description>Use this automated PS Form 1994 to schedule employees by 15 minute time blocks. The tool has 15 programmable buttons; thus, 15 operations and/or LDCs can be preprogrammed.</dc:description>
  <cp:lastModifiedBy>Steward</cp:lastModifiedBy>
  <cp:lastPrinted>2005-11-15T20:35:43Z</cp:lastPrinted>
  <dcterms:created xsi:type="dcterms:W3CDTF">2005-09-17T11:39:24Z</dcterms:created>
  <dcterms:modified xsi:type="dcterms:W3CDTF">2011-11-10T20:28:02Z</dcterms:modified>
  <cp:category>Programmable PS Form 1994 Scheduling Paint Tool</cp:category>
  <cp:version/>
  <cp:contentType/>
  <cp:contentStatus/>
</cp:coreProperties>
</file>